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<sst xmlns="http://schemas.openxmlformats.org/spreadsheetml/2006/main" count="164" uniqueCount="68">
  <si>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</si>
  <si>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</si>
  <si>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</si>
  <si>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</si>
  <si>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</si>
  <si>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</si>
  <si>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</si>
  <si>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</si>
  <si>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</si>
  <si>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</si>
  <si>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</si>
  <si>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</si>
  <si>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</si>
  <si>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</si>
  <si>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</si>
  <si>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</si>
  <si>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</si>
  <si>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</si>
  <si>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</si>
  <si>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</si>
  <si>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</si>
  <si>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</si>
  <si>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</si>
  <si>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</si>
  <si>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</si>
  <si>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</si>
  <si>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</si>
  <si>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</si>
  <si>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</si>
  <si>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</si>
  <si>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</si>
  <si>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</si>
  <si>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</si>
  <si>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</si>
  <si>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</si>
  <si>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</si>
  <si>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</si>
  <si>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</si>
  <si>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</si>
  <si>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</si>
  <si>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</si>
  <si>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</si>
  <si>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</si>
  <si>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</si>
  <si>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</si>
  <si>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</si>
  <si>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</si>
  <si>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</si>
  <si>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</si>
  <si>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</si>
  <si>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</si>
  <si>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</si>
  <si>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</si>
  <si>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item4</t>
  </si>
  <si>
    <t>item6</t>
  </si>
  <si>
    <t>item7</t>
  </si>
  <si>
    <t>Tender Inviting Authority:Controller of Stores &amp; Purchase, CSIR-IIP, Dehradun</t>
  </si>
  <si>
    <t>Name of Work:Spare Parts of Mass Flow Controller</t>
  </si>
  <si>
    <t>Spares of MFC</t>
  </si>
  <si>
    <t>Restrictor (sintered-L)</t>
  </si>
  <si>
    <t>Restrictor (sintered-P)</t>
  </si>
  <si>
    <t>Restrictor (sintered-s)</t>
  </si>
  <si>
    <t>PCA (SLA5850-Analog S-RoHS) Model No. 097X382AAA</t>
  </si>
  <si>
    <t>Digital Removable Sensor</t>
  </si>
  <si>
    <t>No</t>
  </si>
  <si>
    <t>Orifice 316 SS(0.020)</t>
  </si>
  <si>
    <t>Orifice 316 SS(0.001)</t>
  </si>
  <si>
    <t>Contract No:IIP/PUR/2/19-20/898/RRB/LSPD/PO</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</si>
</sst>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73" fillId="0" borderId="11" xfId="0" applyFont="1" applyFill="1" applyBorder="1" applyAlignment="1">
      <alignment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4"/>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hidden="1"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56</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57</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67</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43</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42</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50</v>
      </c>
      <c r="G11" s="56"/>
      <c r="H11" s="56"/>
      <c r="I11" s="56" t="s">
        <v>18</v>
      </c>
      <c r="J11" s="56" t="s">
        <v>19</v>
      </c>
      <c r="K11" s="56" t="s">
        <v>20</v>
      </c>
      <c r="L11" s="56" t="s">
        <v>21</v>
      </c>
      <c r="M11" s="57" t="s">
        <v>49</v>
      </c>
      <c r="N11" s="56" t="s">
        <v>51</v>
      </c>
      <c r="O11" s="56" t="s">
        <v>52</v>
      </c>
      <c r="P11" s="56" t="s">
        <v>48</v>
      </c>
      <c r="Q11" s="56" t="s">
        <v>47</v>
      </c>
      <c r="R11" s="56" t="s">
        <v>46</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45</v>
      </c>
      <c r="BB11" s="58" t="s">
        <v>44</v>
      </c>
      <c r="BC11" s="59" t="s">
        <v>41</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58</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59</v>
      </c>
      <c r="C14" s="82" t="s">
        <v>25</v>
      </c>
      <c r="D14" s="66">
        <v>7</v>
      </c>
      <c r="E14" s="67" t="s">
        <v>27</v>
      </c>
      <c r="F14" s="66">
        <v>0</v>
      </c>
      <c r="G14" s="68"/>
      <c r="H14" s="69"/>
      <c r="I14" s="70" t="s">
        <v>28</v>
      </c>
      <c r="J14" s="71">
        <f aca="true" t="shared" si="0" ref="J14:J20">IF(I14="Less(-)",-1,1)</f>
        <v>1</v>
      </c>
      <c r="K14" s="72" t="s">
        <v>38</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 aca="true" t="shared" si="1" ref="BA14:BA20">total_amount_ba($B$2,$D$2,D14,F14,J14,K14,M14)*D14</f>
        <v>0</v>
      </c>
      <c r="BB14" s="78">
        <f aca="true" t="shared" si="2" ref="BB14:BB20">BA14+SUM(N14:AZ14)</f>
        <v>0</v>
      </c>
      <c r="BC14" s="65" t="str">
        <f aca="true" t="shared" si="3" ref="BC14:BC20">SpellNumber(L14,BB14)</f>
        <v>INR Zero Only</v>
      </c>
      <c r="IE14" s="10">
        <v>1.01</v>
      </c>
      <c r="IF14" s="10" t="s">
        <v>29</v>
      </c>
      <c r="IG14" s="10" t="s">
        <v>25</v>
      </c>
      <c r="IH14" s="10">
        <v>123.223</v>
      </c>
      <c r="II14" s="10" t="s">
        <v>27</v>
      </c>
    </row>
    <row r="15" spans="1:243" s="9" customFormat="1" ht="32.25" customHeight="1">
      <c r="A15" s="64">
        <v>1.02</v>
      </c>
      <c r="B15" s="83" t="s">
        <v>60</v>
      </c>
      <c r="C15" s="82" t="s">
        <v>31</v>
      </c>
      <c r="D15" s="66">
        <v>7</v>
      </c>
      <c r="E15" s="67" t="s">
        <v>27</v>
      </c>
      <c r="F15" s="66">
        <v>0</v>
      </c>
      <c r="G15" s="68"/>
      <c r="H15" s="68"/>
      <c r="I15" s="70" t="s">
        <v>28</v>
      </c>
      <c r="J15" s="71">
        <f t="shared" si="0"/>
        <v>1</v>
      </c>
      <c r="K15" s="72" t="s">
        <v>38</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 t="shared" si="1"/>
        <v>0</v>
      </c>
      <c r="BB15" s="78">
        <f t="shared" si="2"/>
        <v>0</v>
      </c>
      <c r="BC15" s="65" t="str">
        <f t="shared" si="3"/>
        <v>INR Zero Only</v>
      </c>
      <c r="IE15" s="10">
        <v>1.02</v>
      </c>
      <c r="IF15" s="10" t="s">
        <v>30</v>
      </c>
      <c r="IG15" s="10" t="s">
        <v>31</v>
      </c>
      <c r="IH15" s="10">
        <v>213</v>
      </c>
      <c r="II15" s="10" t="s">
        <v>27</v>
      </c>
    </row>
    <row r="16" spans="1:243" s="9" customFormat="1" ht="32.25" customHeight="1">
      <c r="A16" s="64">
        <v>1.03</v>
      </c>
      <c r="B16" s="83" t="s">
        <v>61</v>
      </c>
      <c r="C16" s="82" t="s">
        <v>32</v>
      </c>
      <c r="D16" s="66">
        <v>7</v>
      </c>
      <c r="E16" s="67" t="s">
        <v>27</v>
      </c>
      <c r="F16" s="66">
        <v>0</v>
      </c>
      <c r="G16" s="68"/>
      <c r="H16" s="68"/>
      <c r="I16" s="70" t="s">
        <v>28</v>
      </c>
      <c r="J16" s="71">
        <f t="shared" si="0"/>
        <v>1</v>
      </c>
      <c r="K16" s="72" t="s">
        <v>38</v>
      </c>
      <c r="L16" s="72" t="s">
        <v>6</v>
      </c>
      <c r="M16" s="73"/>
      <c r="N16" s="80"/>
      <c r="O16" s="80"/>
      <c r="P16" s="81"/>
      <c r="Q16" s="81"/>
      <c r="R16" s="81"/>
      <c r="S16" s="75"/>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 t="shared" si="1"/>
        <v>0</v>
      </c>
      <c r="BB16" s="78">
        <f t="shared" si="2"/>
        <v>0</v>
      </c>
      <c r="BC16" s="65" t="str">
        <f t="shared" si="3"/>
        <v>INR Zero Only</v>
      </c>
      <c r="IE16" s="10">
        <v>2</v>
      </c>
      <c r="IF16" s="10" t="s">
        <v>24</v>
      </c>
      <c r="IG16" s="10" t="s">
        <v>32</v>
      </c>
      <c r="IH16" s="10">
        <v>10</v>
      </c>
      <c r="II16" s="10" t="s">
        <v>27</v>
      </c>
    </row>
    <row r="17" spans="1:243" s="9" customFormat="1" ht="32.25" customHeight="1">
      <c r="A17" s="64">
        <v>1.04</v>
      </c>
      <c r="B17" s="83" t="s">
        <v>65</v>
      </c>
      <c r="C17" s="82" t="s">
        <v>53</v>
      </c>
      <c r="D17" s="66">
        <v>7</v>
      </c>
      <c r="E17" s="67" t="s">
        <v>27</v>
      </c>
      <c r="F17" s="66">
        <v>0</v>
      </c>
      <c r="G17" s="68"/>
      <c r="H17" s="69"/>
      <c r="I17" s="70" t="s">
        <v>28</v>
      </c>
      <c r="J17" s="71">
        <f t="shared" si="0"/>
        <v>1</v>
      </c>
      <c r="K17" s="72" t="s">
        <v>38</v>
      </c>
      <c r="L17" s="72" t="s">
        <v>6</v>
      </c>
      <c r="M17" s="73"/>
      <c r="N17" s="80"/>
      <c r="O17" s="80"/>
      <c r="P17" s="81"/>
      <c r="Q17" s="81"/>
      <c r="R17" s="81"/>
      <c r="S17" s="74"/>
      <c r="T17" s="75"/>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7">
        <f t="shared" si="1"/>
        <v>0</v>
      </c>
      <c r="BB17" s="78">
        <f t="shared" si="2"/>
        <v>0</v>
      </c>
      <c r="BC17" s="65" t="str">
        <f t="shared" si="3"/>
        <v>INR Zero Only</v>
      </c>
      <c r="IE17" s="10">
        <v>1.01</v>
      </c>
      <c r="IF17" s="10" t="s">
        <v>29</v>
      </c>
      <c r="IG17" s="10" t="s">
        <v>25</v>
      </c>
      <c r="IH17" s="10">
        <v>123.223</v>
      </c>
      <c r="II17" s="10" t="s">
        <v>27</v>
      </c>
    </row>
    <row r="18" spans="1:243" s="9" customFormat="1" ht="32.25" customHeight="1">
      <c r="A18" s="64">
        <v>1.05</v>
      </c>
      <c r="B18" s="83" t="s">
        <v>66</v>
      </c>
      <c r="C18" s="82" t="s">
        <v>33</v>
      </c>
      <c r="D18" s="66">
        <v>7</v>
      </c>
      <c r="E18" s="67" t="s">
        <v>27</v>
      </c>
      <c r="F18" s="66">
        <v>0</v>
      </c>
      <c r="G18" s="68"/>
      <c r="H18" s="68"/>
      <c r="I18" s="70" t="s">
        <v>28</v>
      </c>
      <c r="J18" s="71">
        <f t="shared" si="0"/>
        <v>1</v>
      </c>
      <c r="K18" s="72" t="s">
        <v>38</v>
      </c>
      <c r="L18" s="72" t="s">
        <v>6</v>
      </c>
      <c r="M18" s="73"/>
      <c r="N18" s="80"/>
      <c r="O18" s="80"/>
      <c r="P18" s="81"/>
      <c r="Q18" s="81"/>
      <c r="R18" s="81"/>
      <c r="S18" s="74"/>
      <c r="T18" s="75"/>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7">
        <f t="shared" si="1"/>
        <v>0</v>
      </c>
      <c r="BB18" s="78">
        <f t="shared" si="2"/>
        <v>0</v>
      </c>
      <c r="BC18" s="65" t="str">
        <f t="shared" si="3"/>
        <v>INR Zero Only</v>
      </c>
      <c r="IE18" s="10">
        <v>1.02</v>
      </c>
      <c r="IF18" s="10" t="s">
        <v>30</v>
      </c>
      <c r="IG18" s="10" t="s">
        <v>31</v>
      </c>
      <c r="IH18" s="10">
        <v>213</v>
      </c>
      <c r="II18" s="10" t="s">
        <v>27</v>
      </c>
    </row>
    <row r="19" spans="1:243" s="9" customFormat="1" ht="32.25" customHeight="1">
      <c r="A19" s="64">
        <v>1.06</v>
      </c>
      <c r="B19" s="83" t="s">
        <v>62</v>
      </c>
      <c r="C19" s="82" t="s">
        <v>54</v>
      </c>
      <c r="D19" s="66">
        <v>1</v>
      </c>
      <c r="E19" s="67" t="s">
        <v>64</v>
      </c>
      <c r="F19" s="66">
        <v>0</v>
      </c>
      <c r="G19" s="68"/>
      <c r="H19" s="68"/>
      <c r="I19" s="70" t="s">
        <v>28</v>
      </c>
      <c r="J19" s="71">
        <f t="shared" si="0"/>
        <v>1</v>
      </c>
      <c r="K19" s="72" t="s">
        <v>38</v>
      </c>
      <c r="L19" s="72" t="s">
        <v>6</v>
      </c>
      <c r="M19" s="73"/>
      <c r="N19" s="80"/>
      <c r="O19" s="80"/>
      <c r="P19" s="81"/>
      <c r="Q19" s="81"/>
      <c r="R19" s="81"/>
      <c r="S19" s="75"/>
      <c r="T19" s="75"/>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7">
        <f t="shared" si="1"/>
        <v>0</v>
      </c>
      <c r="BB19" s="78">
        <f t="shared" si="2"/>
        <v>0</v>
      </c>
      <c r="BC19" s="65" t="str">
        <f t="shared" si="3"/>
        <v>INR Zero Only</v>
      </c>
      <c r="IE19" s="10">
        <v>2</v>
      </c>
      <c r="IF19" s="10" t="s">
        <v>24</v>
      </c>
      <c r="IG19" s="10" t="s">
        <v>32</v>
      </c>
      <c r="IH19" s="10">
        <v>10</v>
      </c>
      <c r="II19" s="10" t="s">
        <v>27</v>
      </c>
    </row>
    <row r="20" spans="1:243" s="9" customFormat="1" ht="32.25" customHeight="1">
      <c r="A20" s="64">
        <v>1.07</v>
      </c>
      <c r="B20" s="83" t="s">
        <v>63</v>
      </c>
      <c r="C20" s="82" t="s">
        <v>55</v>
      </c>
      <c r="D20" s="66">
        <v>1</v>
      </c>
      <c r="E20" s="67" t="s">
        <v>64</v>
      </c>
      <c r="F20" s="66">
        <v>0</v>
      </c>
      <c r="G20" s="68"/>
      <c r="H20" s="69"/>
      <c r="I20" s="70" t="s">
        <v>28</v>
      </c>
      <c r="J20" s="71">
        <f t="shared" si="0"/>
        <v>1</v>
      </c>
      <c r="K20" s="72" t="s">
        <v>38</v>
      </c>
      <c r="L20" s="72" t="s">
        <v>6</v>
      </c>
      <c r="M20" s="73"/>
      <c r="N20" s="80"/>
      <c r="O20" s="80"/>
      <c r="P20" s="81"/>
      <c r="Q20" s="81"/>
      <c r="R20" s="81"/>
      <c r="S20" s="74"/>
      <c r="T20" s="75"/>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7">
        <f t="shared" si="1"/>
        <v>0</v>
      </c>
      <c r="BB20" s="78">
        <f t="shared" si="2"/>
        <v>0</v>
      </c>
      <c r="BC20" s="65" t="str">
        <f t="shared" si="3"/>
        <v>INR Zero Only</v>
      </c>
      <c r="IE20" s="10">
        <v>1.01</v>
      </c>
      <c r="IF20" s="10" t="s">
        <v>29</v>
      </c>
      <c r="IG20" s="10" t="s">
        <v>25</v>
      </c>
      <c r="IH20" s="10">
        <v>123.223</v>
      </c>
      <c r="II20" s="10" t="s">
        <v>27</v>
      </c>
    </row>
    <row r="21" spans="1:243" s="23" customFormat="1" ht="36" customHeight="1">
      <c r="A21" s="40" t="s">
        <v>34</v>
      </c>
      <c r="B21" s="41"/>
      <c r="C21" s="42"/>
      <c r="D21" s="43"/>
      <c r="E21" s="43"/>
      <c r="F21" s="43"/>
      <c r="G21" s="43"/>
      <c r="H21" s="44"/>
      <c r="I21" s="44"/>
      <c r="J21" s="44"/>
      <c r="K21" s="44"/>
      <c r="L21" s="45"/>
      <c r="P21" s="79"/>
      <c r="Q21" s="79"/>
      <c r="R21" s="79"/>
      <c r="BA21" s="63">
        <f>SUM(BA13:BA20)</f>
        <v>0</v>
      </c>
      <c r="BB21" s="63">
        <f>SUM(BB13:BB20)</f>
        <v>0</v>
      </c>
      <c r="BC21" s="39" t="str">
        <f>SpellNumber($E$2,BB21)</f>
        <v>INR Zero Only</v>
      </c>
      <c r="IE21" s="24">
        <v>4</v>
      </c>
      <c r="IF21" s="24" t="s">
        <v>30</v>
      </c>
      <c r="IG21" s="24" t="s">
        <v>33</v>
      </c>
      <c r="IH21" s="24">
        <v>10</v>
      </c>
      <c r="II21" s="24" t="s">
        <v>27</v>
      </c>
    </row>
    <row r="22" spans="1:243" s="27" customFormat="1" ht="54.75" customHeight="1" hidden="1">
      <c r="A22" s="41" t="s">
        <v>40</v>
      </c>
      <c r="B22" s="46"/>
      <c r="C22" s="25"/>
      <c r="D22" s="47"/>
      <c r="E22" s="48" t="s">
        <v>35</v>
      </c>
      <c r="F22" s="61"/>
      <c r="G22" s="49"/>
      <c r="H22" s="26"/>
      <c r="I22" s="26"/>
      <c r="J22" s="26"/>
      <c r="K22" s="50"/>
      <c r="L22" s="51"/>
      <c r="M22" s="52" t="s">
        <v>36</v>
      </c>
      <c r="O22" s="23"/>
      <c r="P22" s="23"/>
      <c r="Q22" s="23"/>
      <c r="R22" s="23"/>
      <c r="S22" s="23"/>
      <c r="BA22" s="62">
        <f>IF(ISBLANK(F22),0,IF(E22="Excess (+)",ROUND(BA21+(BA21*F22),2),IF(E22="Less (-)",ROUND(BA21+(BA21*F22*(-1)),2),0)))</f>
        <v>0</v>
      </c>
      <c r="BB22" s="53">
        <f>ROUND(BA22,0)</f>
        <v>0</v>
      </c>
      <c r="BC22" s="54" t="str">
        <f>SpellNumber(L22,BB22)</f>
        <v> Zero Only</v>
      </c>
      <c r="IE22" s="28"/>
      <c r="IF22" s="28"/>
      <c r="IG22" s="28"/>
      <c r="IH22" s="28"/>
      <c r="II22" s="28"/>
    </row>
    <row r="23" spans="1:243" s="27" customFormat="1" ht="43.5" customHeight="1">
      <c r="A23" s="40" t="s">
        <v>39</v>
      </c>
      <c r="B23" s="40"/>
      <c r="C23" s="87" t="str">
        <f>SpellNumber($E$2,BB21)</f>
        <v>INR Zero Only</v>
      </c>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9"/>
      <c r="IE23" s="28"/>
      <c r="IF23" s="28"/>
      <c r="IG23" s="28"/>
      <c r="IH23" s="28"/>
      <c r="II23" s="28"/>
    </row>
    <row r="24" spans="3:243" s="12" customFormat="1" ht="15">
      <c r="C24" s="29"/>
      <c r="D24" s="29"/>
      <c r="E24" s="29"/>
      <c r="F24" s="29"/>
      <c r="G24" s="29"/>
      <c r="H24" s="29"/>
      <c r="I24" s="29"/>
      <c r="J24" s="29"/>
      <c r="K24" s="29"/>
      <c r="L24" s="29"/>
      <c r="M24" s="29"/>
      <c r="O24" s="29"/>
      <c r="BA24" s="29"/>
      <c r="BC24" s="29"/>
      <c r="IE24" s="13"/>
      <c r="IF24" s="13"/>
      <c r="IG24" s="13"/>
      <c r="IH24" s="13"/>
      <c r="II24" s="13"/>
    </row>
  </sheetData>
  <sheetProtection password="CC3D" sheet="1" objects="1" selectLockedCells="1"/>
  <mergeCells count="8">
    <mergeCell ref="A9:BC9"/>
    <mergeCell ref="C23:BC23"/>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2">
      <formula1>IF(ISBLANK(F22),$A$3:$C$3,$B$3:$C$3)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
      <formula1>0</formula1>
      <formula2>IF(E22&lt;&gt;"Select",99.9,0)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2">
      <formula1>IF(E22&lt;&gt;"Select",0,-1)</formula1>
      <formula2>IF(E22&lt;&gt;"Select",99.99,-1)</formula2>
    </dataValidation>
    <dataValidation type="list" allowBlank="1" showInputMessage="1" showErrorMessage="1" sqref="L18 L19 L13 L14 L15 L16 L17 L20">
      <formula1>"INR"</formula1>
    </dataValidation>
    <dataValidation allowBlank="1" showInputMessage="1" showErrorMessage="1" promptTitle="Addition / Deduction" prompt="Please Choose the correct One" sqref="J13:J20"/>
    <dataValidation type="list" showInputMessage="1" showErrorMessage="1" sqref="I13:I20">
      <formula1>"Excess(+), Less(-)"</formula1>
    </dataValidation>
    <dataValidation type="decimal" allowBlank="1" showInputMessage="1" showErrorMessage="1" errorTitle="Invalid Entry" error="Only Numeric Values are allowed. " sqref="A13:A20">
      <formula1>0</formula1>
      <formula2>999999999999999</formula2>
    </dataValidation>
    <dataValidation allowBlank="1" showInputMessage="1" showErrorMessage="1" promptTitle="Itemcode/Make" prompt="Please enter text" sqref="C13:C20"/>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dataValidation type="decimal" allowBlank="1" showInputMessage="1" showErrorMessage="1" promptTitle="Quantity" prompt="Please enter the Quantity for this item. " errorTitle="Invalid Entry" error="Only Numeric Values are allowed. " sqref="D13:D20 F13:F2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20">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20">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20">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20">
      <formula1>0</formula1>
      <formula2>999999999999999</formula2>
    </dataValidation>
  </dataValidations>
  <printOptions/>
  <pageMargins left="0.35" right="0.24" top="0.75" bottom="0.44" header="0.3" footer="0.3"/>
  <pageSetup horizontalDpi="600" verticalDpi="600" orientation="landscape" paperSize="9" scale="51" r:id="rId4"/>
  <colBreaks count="1" manualBreakCount="1">
    <brk id="55" max="22"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IIP</cp:lastModifiedBy>
  <cp:lastPrinted>2020-02-28T05:15:05Z</cp:lastPrinted>
  <dcterms:created xsi:type="dcterms:W3CDTF">2009-01-30T06:42:42Z</dcterms:created>
  <dcterms:modified xsi:type="dcterms:W3CDTF">2020-02-28T05:37:53Z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