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<sst xmlns="http://schemas.openxmlformats.org/spreadsheetml/2006/main" count="191" uniqueCount="74">
  <si>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</si>
  <si>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</si>
  <si>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</si>
  <si>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</si>
  <si>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</si>
  <si>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</si>
  <si>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</si>
  <si>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</si>
  <si>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</si>
  <si>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</si>
  <si>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</si>
  <si>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</si>
  <si>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</si>
  <si>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</si>
  <si>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</si>
  <si>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</si>
  <si>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</si>
  <si>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</si>
  <si>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</si>
  <si>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</si>
  <si>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</si>
  <si>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</si>
  <si>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</si>
  <si>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</si>
  <si>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</si>
  <si>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</si>
  <si>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</si>
  <si>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</si>
  <si>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</si>
  <si>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</si>
  <si>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</si>
  <si>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</si>
  <si>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</si>
  <si>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</si>
  <si>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</si>
  <si>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</si>
  <si>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</si>
  <si>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</si>
  <si>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</si>
  <si>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</si>
  <si>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</si>
  <si>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</si>
  <si>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</si>
  <si>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</si>
  <si>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</si>
  <si>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</si>
  <si>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</si>
  <si>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</si>
  <si>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</si>
  <si>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</si>
  <si>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</si>
  <si>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</si>
  <si>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</si>
  <si>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item4</t>
  </si>
  <si>
    <t>item6</t>
  </si>
  <si>
    <t>item7</t>
  </si>
  <si>
    <t>item8</t>
  </si>
  <si>
    <t>item9</t>
  </si>
  <si>
    <t>Tender Inviting Authority:Controller of Stores &amp; Purchase, CSIR-IIP, Dehradun</t>
  </si>
  <si>
    <t>item10</t>
  </si>
  <si>
    <t>Spares fof Hydrogen Generator</t>
  </si>
  <si>
    <t>Name of Work:Spare Parts of Hydrogen Generator</t>
  </si>
  <si>
    <t>Contract No:IIP/PUR/2/19-20/942/SAF/BFD/PO</t>
  </si>
  <si>
    <t>Control PCB for Chiller Unit</t>
  </si>
  <si>
    <t>Inlet and Outlet temperature Sensor</t>
  </si>
  <si>
    <t>Power Contactor</t>
  </si>
  <si>
    <t>Dryer filter</t>
  </si>
  <si>
    <t>Rewiring in Control Panel</t>
  </si>
  <si>
    <t>Flushing and Nitrogen pressure testing</t>
  </si>
  <si>
    <t>Supply of Refrigerant – R407C</t>
  </si>
  <si>
    <t>Vacuuming and Refrigerant charging</t>
  </si>
  <si>
    <t>Commissioning of Chiller Unit</t>
  </si>
  <si>
    <t>NO</t>
  </si>
  <si>
    <t>Scroll Compressor, 12 TR Capacity</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</si>
</sst>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medium"/>
      <right style="medium"/>
      <top style="medium"/>
      <bottom style="medium"/>
    </border>
    <border>
      <left style="medium"/>
      <right style="medium"/>
      <top>
        <color indexed="63"/>
      </top>
      <bottom style="mediu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9">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0" fillId="0" borderId="21" xfId="0" applyFont="1" applyFill="1" applyBorder="1" applyAlignment="1">
      <alignment vertical="top" wrapText="1"/>
    </xf>
    <xf numFmtId="0" fontId="0" fillId="0" borderId="22" xfId="0" applyFont="1" applyFill="1" applyBorder="1" applyAlignment="1">
      <alignment vertical="top"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3"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4"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3"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7"/>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9" customWidth="1"/>
    <col min="2" max="2" width="59.28125" style="29" customWidth="1"/>
    <col min="3" max="3" width="12.00390625" style="29" hidden="1" customWidth="1"/>
    <col min="4" max="4" width="12.421875" style="29" customWidth="1"/>
    <col min="5" max="5" width="11.00390625" style="29" customWidth="1"/>
    <col min="6" max="6" width="15.140625" style="29"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1" t="str">
        <f>B2&amp;" BoQ"</f>
        <v>Item Wise BoQ</v>
      </c>
      <c r="B1" s="91"/>
      <c r="C1" s="91"/>
      <c r="D1" s="91"/>
      <c r="E1" s="91"/>
      <c r="F1" s="91"/>
      <c r="G1" s="91"/>
      <c r="H1" s="91"/>
      <c r="I1" s="91"/>
      <c r="J1" s="91"/>
      <c r="K1" s="91"/>
      <c r="L1" s="91"/>
      <c r="O1" s="2">
        <v>15</v>
      </c>
      <c r="P1" s="2"/>
      <c r="Q1" s="3"/>
      <c r="IE1" s="3"/>
      <c r="IF1" s="3"/>
      <c r="IG1" s="3"/>
      <c r="IH1" s="3"/>
      <c r="II1" s="3"/>
    </row>
    <row r="2" spans="1:17" s="1" customFormat="1" ht="25.5" customHeight="1" hidden="1">
      <c r="A2" s="31" t="s">
        <v>3</v>
      </c>
      <c r="B2" s="31" t="s">
        <v>37</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2" t="s">
        <v>58</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6"/>
      <c r="IF4" s="6"/>
      <c r="IG4" s="6"/>
      <c r="IH4" s="6"/>
      <c r="II4" s="6"/>
    </row>
    <row r="5" spans="1:243" s="5" customFormat="1" ht="30" customHeight="1">
      <c r="A5" s="92" t="s">
        <v>61</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IE5" s="6"/>
      <c r="IF5" s="6"/>
      <c r="IG5" s="6"/>
      <c r="IH5" s="6"/>
      <c r="II5" s="6"/>
    </row>
    <row r="6" spans="1:243" s="5" customFormat="1" ht="30" customHeight="1">
      <c r="A6" s="92" t="s">
        <v>62</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IE6" s="6"/>
      <c r="IF6" s="6"/>
      <c r="IG6" s="6"/>
      <c r="IH6" s="6"/>
      <c r="II6" s="6"/>
    </row>
    <row r="7" spans="1:243" s="5" customFormat="1" ht="29.25" customHeight="1" hidden="1">
      <c r="A7" s="94" t="s">
        <v>8</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6"/>
      <c r="IF7" s="6"/>
      <c r="IG7" s="6"/>
      <c r="IH7" s="6"/>
      <c r="II7" s="6"/>
    </row>
    <row r="8" spans="1:243" s="7" customFormat="1" ht="58.5" customHeight="1">
      <c r="A8" s="32" t="s">
        <v>43</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IE8" s="8"/>
      <c r="IF8" s="8"/>
      <c r="IG8" s="8"/>
      <c r="IH8" s="8"/>
      <c r="II8" s="8"/>
    </row>
    <row r="9" spans="1:243" s="9" customFormat="1" ht="61.5" customHeight="1">
      <c r="A9" s="85" t="s">
        <v>42</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7"/>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50</v>
      </c>
      <c r="G11" s="56"/>
      <c r="H11" s="56"/>
      <c r="I11" s="56" t="s">
        <v>18</v>
      </c>
      <c r="J11" s="56" t="s">
        <v>19</v>
      </c>
      <c r="K11" s="56" t="s">
        <v>20</v>
      </c>
      <c r="L11" s="56" t="s">
        <v>21</v>
      </c>
      <c r="M11" s="57" t="s">
        <v>49</v>
      </c>
      <c r="N11" s="56" t="s">
        <v>51</v>
      </c>
      <c r="O11" s="56" t="s">
        <v>52</v>
      </c>
      <c r="P11" s="56" t="s">
        <v>48</v>
      </c>
      <c r="Q11" s="56" t="s">
        <v>47</v>
      </c>
      <c r="R11" s="56" t="s">
        <v>46</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45</v>
      </c>
      <c r="BB11" s="58" t="s">
        <v>44</v>
      </c>
      <c r="BC11" s="59" t="s">
        <v>41</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thickBot="1">
      <c r="A13" s="33">
        <v>1</v>
      </c>
      <c r="B13" s="34" t="s">
        <v>60</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thickBot="1">
      <c r="A14" s="64">
        <v>1.01</v>
      </c>
      <c r="B14" s="83" t="s">
        <v>73</v>
      </c>
      <c r="C14" s="82" t="s">
        <v>25</v>
      </c>
      <c r="D14" s="66">
        <v>1</v>
      </c>
      <c r="E14" s="67" t="s">
        <v>72</v>
      </c>
      <c r="F14" s="66">
        <v>0</v>
      </c>
      <c r="G14" s="68"/>
      <c r="H14" s="69"/>
      <c r="I14" s="70" t="s">
        <v>28</v>
      </c>
      <c r="J14" s="71">
        <f aca="true" t="shared" si="0" ref="J14:J23">IF(I14="Less(-)",-1,1)</f>
        <v>1</v>
      </c>
      <c r="K14" s="72" t="s">
        <v>38</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 aca="true" t="shared" si="1" ref="BA14:BA23">total_amount_ba($B$2,$D$2,D14,F14,J14,K14,M14)*D14</f>
        <v>0</v>
      </c>
      <c r="BB14" s="78">
        <f aca="true" t="shared" si="2" ref="BB14:BB23">BA14+SUM(N14:AZ14)</f>
        <v>0</v>
      </c>
      <c r="BC14" s="65" t="str">
        <f aca="true" t="shared" si="3" ref="BC14:BC23">SpellNumber(L14,BB14)</f>
        <v>INR Zero Only</v>
      </c>
      <c r="IE14" s="10">
        <v>1.01</v>
      </c>
      <c r="IF14" s="10" t="s">
        <v>29</v>
      </c>
      <c r="IG14" s="10" t="s">
        <v>25</v>
      </c>
      <c r="IH14" s="10">
        <v>123.223</v>
      </c>
      <c r="II14" s="10" t="s">
        <v>27</v>
      </c>
    </row>
    <row r="15" spans="1:243" s="9" customFormat="1" ht="32.25" customHeight="1" thickBot="1">
      <c r="A15" s="64">
        <v>1.02</v>
      </c>
      <c r="B15" s="84" t="s">
        <v>63</v>
      </c>
      <c r="C15" s="82" t="s">
        <v>31</v>
      </c>
      <c r="D15" s="66">
        <v>1</v>
      </c>
      <c r="E15" s="67" t="s">
        <v>72</v>
      </c>
      <c r="F15" s="66">
        <v>0</v>
      </c>
      <c r="G15" s="68"/>
      <c r="H15" s="68"/>
      <c r="I15" s="70" t="s">
        <v>28</v>
      </c>
      <c r="J15" s="71">
        <f t="shared" si="0"/>
        <v>1</v>
      </c>
      <c r="K15" s="72" t="s">
        <v>38</v>
      </c>
      <c r="L15" s="72" t="s">
        <v>6</v>
      </c>
      <c r="M15" s="73"/>
      <c r="N15" s="80"/>
      <c r="O15" s="80"/>
      <c r="P15" s="81"/>
      <c r="Q15" s="81"/>
      <c r="R15" s="81"/>
      <c r="S15" s="74"/>
      <c r="T15" s="75"/>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7">
        <f t="shared" si="1"/>
        <v>0</v>
      </c>
      <c r="BB15" s="78">
        <f t="shared" si="2"/>
        <v>0</v>
      </c>
      <c r="BC15" s="65" t="str">
        <f t="shared" si="3"/>
        <v>INR Zero Only</v>
      </c>
      <c r="IE15" s="10">
        <v>1.02</v>
      </c>
      <c r="IF15" s="10" t="s">
        <v>30</v>
      </c>
      <c r="IG15" s="10" t="s">
        <v>31</v>
      </c>
      <c r="IH15" s="10">
        <v>213</v>
      </c>
      <c r="II15" s="10" t="s">
        <v>27</v>
      </c>
    </row>
    <row r="16" spans="1:243" s="9" customFormat="1" ht="32.25" customHeight="1" thickBot="1">
      <c r="A16" s="64">
        <v>1.03</v>
      </c>
      <c r="B16" s="84" t="s">
        <v>64</v>
      </c>
      <c r="C16" s="82" t="s">
        <v>32</v>
      </c>
      <c r="D16" s="66">
        <v>2</v>
      </c>
      <c r="E16" s="67" t="s">
        <v>72</v>
      </c>
      <c r="F16" s="66">
        <v>0</v>
      </c>
      <c r="G16" s="68"/>
      <c r="H16" s="68"/>
      <c r="I16" s="70" t="s">
        <v>28</v>
      </c>
      <c r="J16" s="71">
        <f t="shared" si="0"/>
        <v>1</v>
      </c>
      <c r="K16" s="72" t="s">
        <v>38</v>
      </c>
      <c r="L16" s="72" t="s">
        <v>6</v>
      </c>
      <c r="M16" s="73"/>
      <c r="N16" s="80"/>
      <c r="O16" s="80"/>
      <c r="P16" s="81"/>
      <c r="Q16" s="81"/>
      <c r="R16" s="81"/>
      <c r="S16" s="75"/>
      <c r="T16" s="75"/>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7">
        <f t="shared" si="1"/>
        <v>0</v>
      </c>
      <c r="BB16" s="78">
        <f t="shared" si="2"/>
        <v>0</v>
      </c>
      <c r="BC16" s="65" t="str">
        <f t="shared" si="3"/>
        <v>INR Zero Only</v>
      </c>
      <c r="IE16" s="10">
        <v>2</v>
      </c>
      <c r="IF16" s="10" t="s">
        <v>24</v>
      </c>
      <c r="IG16" s="10" t="s">
        <v>32</v>
      </c>
      <c r="IH16" s="10">
        <v>10</v>
      </c>
      <c r="II16" s="10" t="s">
        <v>27</v>
      </c>
    </row>
    <row r="17" spans="1:243" s="9" customFormat="1" ht="32.25" customHeight="1" thickBot="1">
      <c r="A17" s="64">
        <v>1.04</v>
      </c>
      <c r="B17" s="84" t="s">
        <v>65</v>
      </c>
      <c r="C17" s="82" t="s">
        <v>53</v>
      </c>
      <c r="D17" s="66">
        <v>1</v>
      </c>
      <c r="E17" s="67" t="s">
        <v>72</v>
      </c>
      <c r="F17" s="66">
        <v>0</v>
      </c>
      <c r="G17" s="68"/>
      <c r="H17" s="69"/>
      <c r="I17" s="70" t="s">
        <v>28</v>
      </c>
      <c r="J17" s="71">
        <f t="shared" si="0"/>
        <v>1</v>
      </c>
      <c r="K17" s="72" t="s">
        <v>38</v>
      </c>
      <c r="L17" s="72" t="s">
        <v>6</v>
      </c>
      <c r="M17" s="73"/>
      <c r="N17" s="80"/>
      <c r="O17" s="80"/>
      <c r="P17" s="81"/>
      <c r="Q17" s="81"/>
      <c r="R17" s="81"/>
      <c r="S17" s="74"/>
      <c r="T17" s="75"/>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7">
        <f t="shared" si="1"/>
        <v>0</v>
      </c>
      <c r="BB17" s="78">
        <f t="shared" si="2"/>
        <v>0</v>
      </c>
      <c r="BC17" s="65" t="str">
        <f t="shared" si="3"/>
        <v>INR Zero Only</v>
      </c>
      <c r="IE17" s="10">
        <v>1.01</v>
      </c>
      <c r="IF17" s="10" t="s">
        <v>29</v>
      </c>
      <c r="IG17" s="10" t="s">
        <v>25</v>
      </c>
      <c r="IH17" s="10">
        <v>123.223</v>
      </c>
      <c r="II17" s="10" t="s">
        <v>27</v>
      </c>
    </row>
    <row r="18" spans="1:243" s="9" customFormat="1" ht="32.25" customHeight="1" thickBot="1">
      <c r="A18" s="64">
        <v>1.05</v>
      </c>
      <c r="B18" s="84" t="s">
        <v>66</v>
      </c>
      <c r="C18" s="82" t="s">
        <v>33</v>
      </c>
      <c r="D18" s="66">
        <v>1</v>
      </c>
      <c r="E18" s="67" t="s">
        <v>72</v>
      </c>
      <c r="F18" s="66">
        <v>0</v>
      </c>
      <c r="G18" s="68"/>
      <c r="H18" s="68"/>
      <c r="I18" s="70" t="s">
        <v>28</v>
      </c>
      <c r="J18" s="71">
        <f t="shared" si="0"/>
        <v>1</v>
      </c>
      <c r="K18" s="72" t="s">
        <v>38</v>
      </c>
      <c r="L18" s="72" t="s">
        <v>6</v>
      </c>
      <c r="M18" s="73"/>
      <c r="N18" s="80"/>
      <c r="O18" s="80"/>
      <c r="P18" s="81"/>
      <c r="Q18" s="81"/>
      <c r="R18" s="81"/>
      <c r="S18" s="74"/>
      <c r="T18" s="75"/>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7">
        <f t="shared" si="1"/>
        <v>0</v>
      </c>
      <c r="BB18" s="78">
        <f t="shared" si="2"/>
        <v>0</v>
      </c>
      <c r="BC18" s="65" t="str">
        <f t="shared" si="3"/>
        <v>INR Zero Only</v>
      </c>
      <c r="IE18" s="10">
        <v>1.02</v>
      </c>
      <c r="IF18" s="10" t="s">
        <v>30</v>
      </c>
      <c r="IG18" s="10" t="s">
        <v>31</v>
      </c>
      <c r="IH18" s="10">
        <v>213</v>
      </c>
      <c r="II18" s="10" t="s">
        <v>27</v>
      </c>
    </row>
    <row r="19" spans="1:243" s="9" customFormat="1" ht="32.25" customHeight="1" thickBot="1">
      <c r="A19" s="64">
        <v>1.06</v>
      </c>
      <c r="B19" s="84" t="s">
        <v>67</v>
      </c>
      <c r="C19" s="82" t="s">
        <v>54</v>
      </c>
      <c r="D19" s="66">
        <v>1</v>
      </c>
      <c r="E19" s="67" t="s">
        <v>72</v>
      </c>
      <c r="F19" s="66">
        <v>0</v>
      </c>
      <c r="G19" s="68"/>
      <c r="H19" s="68"/>
      <c r="I19" s="70" t="s">
        <v>28</v>
      </c>
      <c r="J19" s="71">
        <f t="shared" si="0"/>
        <v>1</v>
      </c>
      <c r="K19" s="72" t="s">
        <v>38</v>
      </c>
      <c r="L19" s="72" t="s">
        <v>6</v>
      </c>
      <c r="M19" s="73"/>
      <c r="N19" s="80"/>
      <c r="O19" s="80"/>
      <c r="P19" s="81"/>
      <c r="Q19" s="81"/>
      <c r="R19" s="81"/>
      <c r="S19" s="75"/>
      <c r="T19" s="75"/>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7">
        <f t="shared" si="1"/>
        <v>0</v>
      </c>
      <c r="BB19" s="78">
        <f t="shared" si="2"/>
        <v>0</v>
      </c>
      <c r="BC19" s="65" t="str">
        <f t="shared" si="3"/>
        <v>INR Zero Only</v>
      </c>
      <c r="IE19" s="10">
        <v>2</v>
      </c>
      <c r="IF19" s="10" t="s">
        <v>24</v>
      </c>
      <c r="IG19" s="10" t="s">
        <v>32</v>
      </c>
      <c r="IH19" s="10">
        <v>10</v>
      </c>
      <c r="II19" s="10" t="s">
        <v>27</v>
      </c>
    </row>
    <row r="20" spans="1:243" s="9" customFormat="1" ht="32.25" customHeight="1" thickBot="1">
      <c r="A20" s="64">
        <v>1.07</v>
      </c>
      <c r="B20" s="84" t="s">
        <v>68</v>
      </c>
      <c r="C20" s="82" t="s">
        <v>55</v>
      </c>
      <c r="D20" s="66">
        <v>1</v>
      </c>
      <c r="E20" s="67" t="s">
        <v>72</v>
      </c>
      <c r="F20" s="66">
        <v>0</v>
      </c>
      <c r="G20" s="68"/>
      <c r="H20" s="69"/>
      <c r="I20" s="70" t="s">
        <v>28</v>
      </c>
      <c r="J20" s="71">
        <f t="shared" si="0"/>
        <v>1</v>
      </c>
      <c r="K20" s="72" t="s">
        <v>38</v>
      </c>
      <c r="L20" s="72" t="s">
        <v>6</v>
      </c>
      <c r="M20" s="73"/>
      <c r="N20" s="80"/>
      <c r="O20" s="80"/>
      <c r="P20" s="81"/>
      <c r="Q20" s="81"/>
      <c r="R20" s="81"/>
      <c r="S20" s="74"/>
      <c r="T20" s="75"/>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7">
        <f t="shared" si="1"/>
        <v>0</v>
      </c>
      <c r="BB20" s="78">
        <f t="shared" si="2"/>
        <v>0</v>
      </c>
      <c r="BC20" s="65" t="str">
        <f t="shared" si="3"/>
        <v>INR Zero Only</v>
      </c>
      <c r="IE20" s="10">
        <v>1.01</v>
      </c>
      <c r="IF20" s="10" t="s">
        <v>29</v>
      </c>
      <c r="IG20" s="10" t="s">
        <v>25</v>
      </c>
      <c r="IH20" s="10">
        <v>123.223</v>
      </c>
      <c r="II20" s="10" t="s">
        <v>27</v>
      </c>
    </row>
    <row r="21" spans="1:243" s="9" customFormat="1" ht="32.25" customHeight="1" thickBot="1">
      <c r="A21" s="64">
        <v>1.08</v>
      </c>
      <c r="B21" s="84" t="s">
        <v>69</v>
      </c>
      <c r="C21" s="82" t="s">
        <v>56</v>
      </c>
      <c r="D21" s="66">
        <v>1</v>
      </c>
      <c r="E21" s="67" t="s">
        <v>72</v>
      </c>
      <c r="F21" s="66">
        <v>0</v>
      </c>
      <c r="G21" s="68"/>
      <c r="H21" s="68"/>
      <c r="I21" s="70" t="s">
        <v>28</v>
      </c>
      <c r="J21" s="71">
        <f t="shared" si="0"/>
        <v>1</v>
      </c>
      <c r="K21" s="72" t="s">
        <v>38</v>
      </c>
      <c r="L21" s="72" t="s">
        <v>6</v>
      </c>
      <c r="M21" s="73"/>
      <c r="N21" s="80"/>
      <c r="O21" s="80"/>
      <c r="P21" s="81"/>
      <c r="Q21" s="81"/>
      <c r="R21" s="81"/>
      <c r="S21" s="74"/>
      <c r="T21" s="75"/>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7">
        <f t="shared" si="1"/>
        <v>0</v>
      </c>
      <c r="BB21" s="78">
        <f t="shared" si="2"/>
        <v>0</v>
      </c>
      <c r="BC21" s="65" t="str">
        <f t="shared" si="3"/>
        <v>INR Zero Only</v>
      </c>
      <c r="IE21" s="10">
        <v>1.02</v>
      </c>
      <c r="IF21" s="10" t="s">
        <v>30</v>
      </c>
      <c r="IG21" s="10" t="s">
        <v>31</v>
      </c>
      <c r="IH21" s="10">
        <v>213</v>
      </c>
      <c r="II21" s="10" t="s">
        <v>27</v>
      </c>
    </row>
    <row r="22" spans="1:243" s="9" customFormat="1" ht="32.25" customHeight="1" thickBot="1">
      <c r="A22" s="64">
        <v>1.09</v>
      </c>
      <c r="B22" s="84" t="s">
        <v>70</v>
      </c>
      <c r="C22" s="82" t="s">
        <v>57</v>
      </c>
      <c r="D22" s="66">
        <v>1</v>
      </c>
      <c r="E22" s="67" t="s">
        <v>72</v>
      </c>
      <c r="F22" s="66">
        <v>0</v>
      </c>
      <c r="G22" s="68"/>
      <c r="H22" s="68"/>
      <c r="I22" s="70" t="s">
        <v>28</v>
      </c>
      <c r="J22" s="71">
        <f t="shared" si="0"/>
        <v>1</v>
      </c>
      <c r="K22" s="72" t="s">
        <v>38</v>
      </c>
      <c r="L22" s="72" t="s">
        <v>6</v>
      </c>
      <c r="M22" s="73"/>
      <c r="N22" s="80"/>
      <c r="O22" s="80"/>
      <c r="P22" s="81"/>
      <c r="Q22" s="81"/>
      <c r="R22" s="81"/>
      <c r="S22" s="75"/>
      <c r="T22" s="75"/>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7">
        <f>total_amount_ba($B$2,$D$2,D22,F22,J22,K22,M22)*D22</f>
        <v>0</v>
      </c>
      <c r="BB22" s="78">
        <f>BA22+SUM(N22:AZ22)</f>
        <v>0</v>
      </c>
      <c r="BC22" s="65" t="str">
        <f>SpellNumber(L22,BB22)</f>
        <v>INR Zero Only</v>
      </c>
      <c r="IE22" s="10">
        <v>2</v>
      </c>
      <c r="IF22" s="10" t="s">
        <v>24</v>
      </c>
      <c r="IG22" s="10" t="s">
        <v>32</v>
      </c>
      <c r="IH22" s="10">
        <v>10</v>
      </c>
      <c r="II22" s="10" t="s">
        <v>27</v>
      </c>
    </row>
    <row r="23" spans="1:243" s="9" customFormat="1" ht="32.25" customHeight="1" thickBot="1">
      <c r="A23" s="64">
        <v>1.1</v>
      </c>
      <c r="B23" s="84" t="s">
        <v>71</v>
      </c>
      <c r="C23" s="82" t="s">
        <v>59</v>
      </c>
      <c r="D23" s="66">
        <v>1</v>
      </c>
      <c r="E23" s="67" t="s">
        <v>72</v>
      </c>
      <c r="F23" s="66">
        <v>0</v>
      </c>
      <c r="G23" s="68"/>
      <c r="H23" s="68"/>
      <c r="I23" s="70" t="s">
        <v>28</v>
      </c>
      <c r="J23" s="71">
        <f t="shared" si="0"/>
        <v>1</v>
      </c>
      <c r="K23" s="72" t="s">
        <v>38</v>
      </c>
      <c r="L23" s="72" t="s">
        <v>6</v>
      </c>
      <c r="M23" s="73"/>
      <c r="N23" s="80"/>
      <c r="O23" s="80"/>
      <c r="P23" s="81"/>
      <c r="Q23" s="81"/>
      <c r="R23" s="81"/>
      <c r="S23" s="75"/>
      <c r="T23" s="75"/>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7">
        <f t="shared" si="1"/>
        <v>0</v>
      </c>
      <c r="BB23" s="78">
        <f t="shared" si="2"/>
        <v>0</v>
      </c>
      <c r="BC23" s="65" t="str">
        <f t="shared" si="3"/>
        <v>INR Zero Only</v>
      </c>
      <c r="IE23" s="10">
        <v>2</v>
      </c>
      <c r="IF23" s="10" t="s">
        <v>24</v>
      </c>
      <c r="IG23" s="10" t="s">
        <v>32</v>
      </c>
      <c r="IH23" s="10">
        <v>10</v>
      </c>
      <c r="II23" s="10" t="s">
        <v>27</v>
      </c>
    </row>
    <row r="24" spans="1:243" s="23" customFormat="1" ht="36" customHeight="1">
      <c r="A24" s="40" t="s">
        <v>34</v>
      </c>
      <c r="B24" s="41"/>
      <c r="C24" s="42"/>
      <c r="D24" s="43"/>
      <c r="E24" s="43"/>
      <c r="F24" s="43"/>
      <c r="G24" s="43"/>
      <c r="H24" s="44"/>
      <c r="I24" s="44"/>
      <c r="J24" s="44"/>
      <c r="K24" s="44"/>
      <c r="L24" s="45"/>
      <c r="P24" s="79"/>
      <c r="Q24" s="79"/>
      <c r="R24" s="79"/>
      <c r="BA24" s="63">
        <f>SUM(BA13:BA23)</f>
        <v>0</v>
      </c>
      <c r="BB24" s="63">
        <f>SUM(BB13:BB23)</f>
        <v>0</v>
      </c>
      <c r="BC24" s="39" t="str">
        <f>SpellNumber($E$2,BB24)</f>
        <v>INR Zero Only</v>
      </c>
      <c r="IE24" s="24">
        <v>4</v>
      </c>
      <c r="IF24" s="24" t="s">
        <v>30</v>
      </c>
      <c r="IG24" s="24" t="s">
        <v>33</v>
      </c>
      <c r="IH24" s="24">
        <v>10</v>
      </c>
      <c r="II24" s="24" t="s">
        <v>27</v>
      </c>
    </row>
    <row r="25" spans="1:243" s="27" customFormat="1" ht="54.75" customHeight="1" hidden="1">
      <c r="A25" s="41" t="s">
        <v>40</v>
      </c>
      <c r="B25" s="46"/>
      <c r="C25" s="25"/>
      <c r="D25" s="47"/>
      <c r="E25" s="48" t="s">
        <v>35</v>
      </c>
      <c r="F25" s="61"/>
      <c r="G25" s="49"/>
      <c r="H25" s="26"/>
      <c r="I25" s="26"/>
      <c r="J25" s="26"/>
      <c r="K25" s="50"/>
      <c r="L25" s="51"/>
      <c r="M25" s="52" t="s">
        <v>36</v>
      </c>
      <c r="O25" s="23"/>
      <c r="P25" s="23"/>
      <c r="Q25" s="23"/>
      <c r="R25" s="23"/>
      <c r="S25" s="23"/>
      <c r="BA25" s="62">
        <f>IF(ISBLANK(F25),0,IF(E25="Excess (+)",ROUND(BA24+(BA24*F25),2),IF(E25="Less (-)",ROUND(BA24+(BA24*F25*(-1)),2),0)))</f>
        <v>0</v>
      </c>
      <c r="BB25" s="53">
        <f>ROUND(BA25,0)</f>
        <v>0</v>
      </c>
      <c r="BC25" s="54" t="str">
        <f>SpellNumber(L25,BB25)</f>
        <v> Zero Only</v>
      </c>
      <c r="IE25" s="28"/>
      <c r="IF25" s="28"/>
      <c r="IG25" s="28"/>
      <c r="IH25" s="28"/>
      <c r="II25" s="28"/>
    </row>
    <row r="26" spans="1:243" s="27" customFormat="1" ht="43.5" customHeight="1">
      <c r="A26" s="40" t="s">
        <v>39</v>
      </c>
      <c r="B26" s="40"/>
      <c r="C26" s="88" t="str">
        <f>SpellNumber($E$2,BB24)</f>
        <v>INR Zero Only</v>
      </c>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90"/>
      <c r="IE26" s="28"/>
      <c r="IF26" s="28"/>
      <c r="IG26" s="28"/>
      <c r="IH26" s="28"/>
      <c r="II26" s="28"/>
    </row>
    <row r="27" spans="3:243" s="12" customFormat="1" ht="15">
      <c r="C27" s="29"/>
      <c r="D27" s="29"/>
      <c r="E27" s="29"/>
      <c r="F27" s="29"/>
      <c r="G27" s="29"/>
      <c r="H27" s="29"/>
      <c r="I27" s="29"/>
      <c r="J27" s="29"/>
      <c r="K27" s="29"/>
      <c r="L27" s="29"/>
      <c r="M27" s="29"/>
      <c r="O27" s="29"/>
      <c r="BA27" s="29"/>
      <c r="BC27" s="29"/>
      <c r="IE27" s="13"/>
      <c r="IF27" s="13"/>
      <c r="IG27" s="13"/>
      <c r="IH27" s="13"/>
      <c r="II27" s="13"/>
    </row>
  </sheetData>
  <sheetProtection password="CC3D" sheet="1" objects="1" selectLockedCells="1"/>
  <mergeCells count="8">
    <mergeCell ref="A9:BC9"/>
    <mergeCell ref="C26:BC26"/>
    <mergeCell ref="A1:L1"/>
    <mergeCell ref="A4:BC4"/>
    <mergeCell ref="A5:BC5"/>
    <mergeCell ref="A6:BC6"/>
    <mergeCell ref="A7:BC7"/>
    <mergeCell ref="B8:BC8"/>
  </mergeCells>
  <dataValidations count="23">
    <dataValidation type="list" allowBlank="1" showInputMessage="1" showErrorMessage="1" sqref="L21 L22 L13 L14 L15 L16 L17 L18 L19 L20 L23">
      <formula1>"INR"</formula1>
    </dataValidation>
    <dataValidation allowBlank="1" showInputMessage="1" showErrorMessage="1" promptTitle="Addition / Deduction" prompt="Please Choose the correct One" sqref="J13:J23"/>
    <dataValidation type="list" showInputMessage="1" showErrorMessage="1" sqref="I13:I23">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5">
      <formula1>IF(ISBLANK(F25),$A$3:$C$3,$B$3:$C$3)</formula1>
    </dataValidation>
    <dataValidation type="decimal" allowBlank="1" showInputMessage="1" showErrorMessage="1" errorTitle="Invalid Entry" error="Only Numeric Values are allowed. " sqref="A13:A23">
      <formula1>0</formula1>
      <formula2>999999999999999</formula2>
    </dataValidation>
    <dataValidation allowBlank="1" showInputMessage="1" showErrorMessage="1" promptTitle="Itemcode/Make" prompt="Please enter text" sqref="C13:C23"/>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Units" prompt="Please enter Units in text" sqref="E13:E23"/>
    <dataValidation type="decimal" allowBlank="1" showInputMessage="1" showErrorMessage="1" promptTitle="Quantity" prompt="Please enter the Quantity for this item. " errorTitle="Invalid Entry" error="Only Numeric Values are allowed. " sqref="F13:F23 D13:D2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
      <formula1>0</formula1>
      <formula2>IF(E25&lt;&gt;"Select",99.9,0)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5">
      <formula1>IF(E25&lt;&gt;"Select",0,-1)</formula1>
      <formula2>IF(E25&lt;&gt;"Select",99.99,-1)</formula2>
    </dataValidation>
    <dataValidation type="list" allowBlank="1" showInputMessage="1" showErrorMessage="1" sqref="K13:K23">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23">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23">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23">
      <formula1>0</formula1>
      <formula2>999999999999999</formula2>
    </dataValidation>
  </dataValidations>
  <printOptions/>
  <pageMargins left="0.35" right="0.24" top="0.75" bottom="0.44" header="0.3" footer="0.3"/>
  <pageSetup horizontalDpi="600" verticalDpi="600" orientation="landscape" paperSize="9" scale="51" r:id="rId4"/>
  <colBreaks count="1" manualBreakCount="1">
    <brk id="55" max="2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O6" sqref="O6"/>
    </sheetView>
  </sheetViews>
  <sheetFormatPr defaultColWidth="9.140625" defaultRowHeight="15"/>
  <sheetData>
    <row r="6" spans="5:11" ht="15">
      <c r="E6" s="98" t="s">
        <v>2</v>
      </c>
      <c r="F6" s="98"/>
      <c r="G6" s="98"/>
      <c r="H6" s="98"/>
      <c r="I6" s="98"/>
      <c r="J6" s="98"/>
      <c r="K6" s="98"/>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IIP</cp:lastModifiedBy>
  <cp:lastPrinted>2020-03-09T06:59:16Z</cp:lastPrinted>
  <dcterms:created xsi:type="dcterms:W3CDTF">2009-01-30T06:42:42Z</dcterms:created>
  <dcterms:modified xsi:type="dcterms:W3CDTF">2020-03-09T07:23:42Z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