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<sst xmlns="http://schemas.openxmlformats.org/spreadsheetml/2006/main" count="137" uniqueCount="60">
  <si>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</si>
  <si>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</si>
  <si>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</si>
  <si>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</si>
  <si>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</si>
  <si>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</si>
  <si>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</si>
  <si>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</si>
  <si>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</si>
  <si>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</si>
  <si>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</si>
  <si>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</si>
  <si>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</si>
  <si>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</si>
  <si>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</si>
  <si>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</si>
  <si>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</si>
  <si>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</si>
  <si>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</si>
  <si>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</si>
  <si>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</si>
  <si>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</si>
  <si>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</si>
  <si>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</si>
  <si>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</si>
  <si>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</si>
  <si>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</si>
  <si>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</si>
  <si>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</si>
  <si>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</si>
  <si>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</si>
  <si>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</si>
  <si>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</si>
  <si>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</si>
  <si>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</si>
  <si>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</si>
  <si>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</si>
  <si>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</si>
  <si>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</si>
  <si>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</si>
  <si>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</si>
  <si>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</si>
  <si>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</si>
  <si>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</si>
  <si>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</si>
  <si>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</si>
  <si>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</si>
  <si>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</si>
  <si>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</si>
  <si>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</si>
  <si>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</si>
  <si>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</si>
  <si>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&amp;Freight Charges
 in
</t>
    </r>
    <r>
      <rPr>
        <b/>
        <sz val="11"/>
        <color indexed="10"/>
        <rFont val="Arial"/>
        <family val="2"/>
      </rPr>
      <t>Rs.      P</t>
    </r>
  </si>
  <si>
    <r>
      <t>Name of Work:</t>
    </r>
    <r>
      <rPr>
        <b/>
        <sz val="11"/>
        <color indexed="60"/>
        <rFont val="Arial"/>
        <family val="2"/>
      </rPr>
      <t xml:space="preserve"> &lt; Spare Parts of Agilent GC (as per tender)&gt;</t>
    </r>
  </si>
  <si>
    <r>
      <t>Tender Inviting Authority:</t>
    </r>
    <r>
      <rPr>
        <b/>
        <sz val="11"/>
        <color indexed="60"/>
        <rFont val="Arial"/>
        <family val="2"/>
      </rPr>
      <t xml:space="preserve"> &lt; Director, CSIR-IIP,  Mohkampur, Dehradun-248005 &gt;</t>
    </r>
  </si>
  <si>
    <r>
      <t xml:space="preserve">Contract No:  </t>
    </r>
    <r>
      <rPr>
        <b/>
        <sz val="11"/>
        <color indexed="60"/>
        <rFont val="Arial"/>
        <family val="2"/>
      </rPr>
      <t>&lt; PUR/1/2021/635/IIP/1612/RRB/LSPD/PO             &gt;</t>
    </r>
  </si>
  <si>
    <t>SS Manifold Assembly, 150 psi</t>
  </si>
  <si>
    <t>FID EPC Manifold</t>
  </si>
  <si>
    <t>MMI EPC Manifold</t>
  </si>
  <si>
    <t>Spares of Agilent GC</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</si>
</sst>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9"/>
      <color indexed="8"/>
      <name val="Microsoft Sans Serif"/>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9"/>
      <color theme="1"/>
      <name val="Microsoft Sans Serif"/>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11" xfId="0" applyFont="1" applyFill="1" applyBorder="1" applyAlignment="1">
      <alignment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ushik\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ushik\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M16" sqref="M16"/>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55</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43</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42</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49</v>
      </c>
      <c r="G11" s="56"/>
      <c r="H11" s="56"/>
      <c r="I11" s="56" t="s">
        <v>18</v>
      </c>
      <c r="J11" s="56" t="s">
        <v>19</v>
      </c>
      <c r="K11" s="56" t="s">
        <v>20</v>
      </c>
      <c r="L11" s="56" t="s">
        <v>21</v>
      </c>
      <c r="M11" s="57" t="s">
        <v>48</v>
      </c>
      <c r="N11" s="56" t="s">
        <v>50</v>
      </c>
      <c r="O11" s="56" t="s">
        <v>51</v>
      </c>
      <c r="P11" s="56" t="s">
        <v>52</v>
      </c>
      <c r="Q11" s="56" t="s">
        <v>47</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59</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56</v>
      </c>
      <c r="C14" s="82" t="s">
        <v>25</v>
      </c>
      <c r="D14" s="66">
        <v>1</v>
      </c>
      <c r="E14" s="67" t="s">
        <v>27</v>
      </c>
      <c r="F14" s="66">
        <v>0</v>
      </c>
      <c r="G14" s="68"/>
      <c r="H14" s="69"/>
      <c r="I14" s="70" t="s">
        <v>28</v>
      </c>
      <c r="J14" s="71">
        <f>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c r="A15" s="64">
        <v>1.02</v>
      </c>
      <c r="B15" s="83" t="s">
        <v>57</v>
      </c>
      <c r="C15" s="82" t="s">
        <v>31</v>
      </c>
      <c r="D15" s="66">
        <v>1</v>
      </c>
      <c r="E15" s="67" t="s">
        <v>27</v>
      </c>
      <c r="F15" s="66">
        <v>0</v>
      </c>
      <c r="G15" s="68"/>
      <c r="H15" s="68"/>
      <c r="I15" s="70" t="s">
        <v>28</v>
      </c>
      <c r="J15" s="71">
        <f>IF(I15="Less(-)",-1,1)</f>
        <v>1</v>
      </c>
      <c r="K15" s="72" t="s">
        <v>38</v>
      </c>
      <c r="L15" s="72" t="s">
        <v>6</v>
      </c>
      <c r="M15" s="73"/>
      <c r="N15" s="80"/>
      <c r="O15" s="80"/>
      <c r="P15" s="81"/>
      <c r="Q15" s="81"/>
      <c r="R15" s="81"/>
      <c r="S15" s="75"/>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2</v>
      </c>
      <c r="IF15" s="10" t="s">
        <v>24</v>
      </c>
      <c r="IG15" s="10" t="s">
        <v>32</v>
      </c>
      <c r="IH15" s="10">
        <v>10</v>
      </c>
      <c r="II15" s="10" t="s">
        <v>27</v>
      </c>
    </row>
    <row r="16" spans="1:243" s="9" customFormat="1" ht="32.25" customHeight="1">
      <c r="A16" s="64">
        <v>1.03</v>
      </c>
      <c r="B16" s="83" t="s">
        <v>58</v>
      </c>
      <c r="C16" s="82" t="s">
        <v>32</v>
      </c>
      <c r="D16" s="66">
        <v>1</v>
      </c>
      <c r="E16" s="67" t="s">
        <v>27</v>
      </c>
      <c r="F16" s="66">
        <v>0</v>
      </c>
      <c r="G16" s="68"/>
      <c r="H16" s="68"/>
      <c r="I16" s="70" t="s">
        <v>28</v>
      </c>
      <c r="J16" s="71">
        <f>IF(I16="Less(-)",-1,1)</f>
        <v>1</v>
      </c>
      <c r="K16" s="72" t="s">
        <v>38</v>
      </c>
      <c r="L16" s="72" t="s">
        <v>6</v>
      </c>
      <c r="M16" s="73"/>
      <c r="N16" s="80"/>
      <c r="O16" s="80"/>
      <c r="P16" s="81"/>
      <c r="Q16" s="81"/>
      <c r="R16" s="81"/>
      <c r="S16" s="75"/>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2</v>
      </c>
      <c r="IF16" s="10" t="s">
        <v>24</v>
      </c>
      <c r="IG16" s="10" t="s">
        <v>32</v>
      </c>
      <c r="IH16" s="10">
        <v>10</v>
      </c>
      <c r="II16" s="10" t="s">
        <v>27</v>
      </c>
    </row>
    <row r="17" spans="1:243" s="9" customFormat="1" ht="32.25" customHeight="1">
      <c r="A17" s="64">
        <v>1.04</v>
      </c>
      <c r="B17" s="83" t="s">
        <v>56</v>
      </c>
      <c r="C17" s="82" t="s">
        <v>33</v>
      </c>
      <c r="D17" s="66">
        <v>1</v>
      </c>
      <c r="E17" s="67" t="s">
        <v>27</v>
      </c>
      <c r="F17" s="66">
        <v>0</v>
      </c>
      <c r="G17" s="68"/>
      <c r="H17" s="68"/>
      <c r="I17" s="70" t="s">
        <v>28</v>
      </c>
      <c r="J17" s="71">
        <f>IF(I17="Less(-)",-1,1)</f>
        <v>1</v>
      </c>
      <c r="K17" s="72" t="s">
        <v>38</v>
      </c>
      <c r="L17" s="72" t="s">
        <v>6</v>
      </c>
      <c r="M17" s="73"/>
      <c r="N17" s="80"/>
      <c r="O17" s="80"/>
      <c r="P17" s="81"/>
      <c r="Q17" s="81"/>
      <c r="R17" s="81"/>
      <c r="S17" s="75"/>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total_amount_ba($B$2,$D$2,D17,F17,J17,K17,M17)*D17</f>
        <v>0</v>
      </c>
      <c r="BB17" s="78">
        <f>BA17+SUM(N17:AZ17)</f>
        <v>0</v>
      </c>
      <c r="BC17" s="65" t="str">
        <f>SpellNumber(L17,BB17)</f>
        <v>INR Zero Only</v>
      </c>
      <c r="IE17" s="10">
        <v>2</v>
      </c>
      <c r="IF17" s="10" t="s">
        <v>24</v>
      </c>
      <c r="IG17" s="10" t="s">
        <v>32</v>
      </c>
      <c r="IH17" s="10">
        <v>10</v>
      </c>
      <c r="II17" s="10" t="s">
        <v>27</v>
      </c>
    </row>
    <row r="18" spans="1:243" s="23" customFormat="1" ht="36" customHeight="1">
      <c r="A18" s="40" t="s">
        <v>34</v>
      </c>
      <c r="B18" s="41"/>
      <c r="C18" s="42"/>
      <c r="D18" s="43"/>
      <c r="E18" s="43"/>
      <c r="F18" s="43"/>
      <c r="G18" s="43"/>
      <c r="H18" s="44"/>
      <c r="I18" s="44"/>
      <c r="J18" s="44"/>
      <c r="K18" s="44"/>
      <c r="L18" s="45"/>
      <c r="P18" s="79"/>
      <c r="Q18" s="79"/>
      <c r="R18" s="79"/>
      <c r="BA18" s="63">
        <f>SUM(BA13:BA17)</f>
        <v>0</v>
      </c>
      <c r="BB18" s="63">
        <f>SUM(BB13:BB17)</f>
        <v>0</v>
      </c>
      <c r="BC18" s="39" t="str">
        <f>SpellNumber($E$2,BB18)</f>
        <v>INR Zero Only</v>
      </c>
      <c r="IE18" s="24">
        <v>4</v>
      </c>
      <c r="IF18" s="24" t="s">
        <v>30</v>
      </c>
      <c r="IG18" s="24" t="s">
        <v>33</v>
      </c>
      <c r="IH18" s="24">
        <v>10</v>
      </c>
      <c r="II18" s="24" t="s">
        <v>27</v>
      </c>
    </row>
    <row r="19" spans="1:243" s="27" customFormat="1" ht="54.75" customHeight="1" hidden="1">
      <c r="A19" s="41" t="s">
        <v>40</v>
      </c>
      <c r="B19" s="46"/>
      <c r="C19" s="25"/>
      <c r="D19" s="47"/>
      <c r="E19" s="48" t="s">
        <v>35</v>
      </c>
      <c r="F19" s="61"/>
      <c r="G19" s="49"/>
      <c r="H19" s="26"/>
      <c r="I19" s="26"/>
      <c r="J19" s="26"/>
      <c r="K19" s="50"/>
      <c r="L19" s="51"/>
      <c r="M19" s="52" t="s">
        <v>36</v>
      </c>
      <c r="O19" s="23"/>
      <c r="P19" s="23"/>
      <c r="Q19" s="23"/>
      <c r="R19" s="23"/>
      <c r="S19" s="23"/>
      <c r="BA19" s="62">
        <f>IF(ISBLANK(F19),0,IF(E19="Excess (+)",ROUND(BA18+(BA18*F19),2),IF(E19="Less (-)",ROUND(BA18+(BA18*F19*(-1)),2),0)))</f>
        <v>0</v>
      </c>
      <c r="BB19" s="53">
        <f>ROUND(BA19,0)</f>
        <v>0</v>
      </c>
      <c r="BC19" s="54" t="str">
        <f>SpellNumber(L19,BB19)</f>
        <v> Zero Only</v>
      </c>
      <c r="IE19" s="28"/>
      <c r="IF19" s="28"/>
      <c r="IG19" s="28"/>
      <c r="IH19" s="28"/>
      <c r="II19" s="28"/>
    </row>
    <row r="20" spans="1:243" s="27" customFormat="1" ht="43.5" customHeight="1">
      <c r="A20" s="40" t="s">
        <v>39</v>
      </c>
      <c r="B20" s="40"/>
      <c r="C20" s="87" t="str">
        <f>SpellNumber($E$2,BB18)</f>
        <v>INR Zero Only</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9"/>
      <c r="IE20" s="28"/>
      <c r="IF20" s="28"/>
      <c r="IG20" s="28"/>
      <c r="IH20" s="28"/>
      <c r="II20" s="28"/>
    </row>
    <row r="21" spans="3:243" s="12" customFormat="1" ht="15">
      <c r="C21" s="29"/>
      <c r="D21" s="29"/>
      <c r="E21" s="29"/>
      <c r="F21" s="29"/>
      <c r="G21" s="29"/>
      <c r="H21" s="29"/>
      <c r="I21" s="29"/>
      <c r="J21" s="29"/>
      <c r="K21" s="29"/>
      <c r="L21" s="29"/>
      <c r="M21" s="29"/>
      <c r="O21" s="29"/>
      <c r="BA21" s="29"/>
      <c r="BC21" s="29"/>
      <c r="IE21" s="13"/>
      <c r="IF21" s="13"/>
      <c r="IG21" s="13"/>
      <c r="IH21" s="13"/>
      <c r="II21" s="13"/>
    </row>
  </sheetData>
  <sheetProtection password="C779" sheet="1" objects="1" selectLockedCells="1"/>
  <mergeCells count="8">
    <mergeCell ref="A9:BC9"/>
    <mergeCell ref="C20:BC20"/>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L13 L14 L15 L16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2021-02-26T07:07:06Z</cp:lastPrinted>
  <dcterms:created xsi:type="dcterms:W3CDTF">2009-01-30T06:42:42Z</dcterms:created>
  <dcterms:modified xsi:type="dcterms:W3CDTF">2021-02-26T07:07:23Z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