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<sst xmlns="http://schemas.openxmlformats.org/spreadsheetml/2006/main" count="128" uniqueCount="60">
  <si>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</si>
  <si>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</si>
  <si>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</si>
  <si>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</si>
  <si>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</si>
  <si>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</si>
  <si>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</si>
  <si>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</si>
  <si>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</si>
  <si>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</si>
  <si>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</si>
  <si>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</si>
  <si>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</si>
  <si>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</si>
  <si>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</si>
  <si>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</si>
  <si>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</si>
  <si>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</si>
  <si>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</si>
  <si>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</si>
  <si>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</si>
  <si>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</si>
  <si>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</si>
  <si>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</si>
  <si>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</si>
  <si>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</si>
  <si>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</si>
  <si>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</si>
  <si>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</si>
  <si>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</si>
  <si>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</si>
  <si>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</si>
  <si>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</si>
  <si>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</si>
  <si>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</si>
  <si>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</si>
  <si>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</si>
  <si>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</si>
  <si>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</si>
  <si>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</si>
  <si>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</si>
  <si>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</si>
  <si>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</si>
  <si>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</si>
  <si>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</si>
  <si>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</si>
  <si>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</si>
  <si>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</si>
  <si>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</si>
  <si>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</si>
  <si>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</si>
  <si>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</si>
  <si>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</si>
  <si>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Tender Inviting Authority: Director, IIP, Mohkampur, Dehradun</t>
  </si>
  <si>
    <t xml:space="preserve">Name of Work:  Disposal of Two Wheelar </t>
  </si>
  <si>
    <t>Disposal of 22 Nos Two Wheelar</t>
  </si>
  <si>
    <t>Hero Glamour Drum Self(cast wheel)</t>
  </si>
  <si>
    <t>Hero Activa 125 CC</t>
  </si>
  <si>
    <t>Hero Destini 125 (LX)</t>
  </si>
  <si>
    <t xml:space="preserve">Contract No:  IIP/Store/SDC/2022/23/01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</si>
</sst>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5"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A7" sqref="A7:BC7"/>
    </sheetView>
  </sheetViews>
  <sheetFormatPr defaultColWidth="9.140625" defaultRowHeight="15"/>
  <cols>
    <col min="1" max="1" width="15.421875" style="30" customWidth="1"/>
    <col min="2" max="2" width="59.28125" style="30" customWidth="1"/>
    <col min="3" max="3" width="13.57421875" style="30" customWidth="1"/>
    <col min="4" max="4" width="12.421875" style="30" customWidth="1"/>
    <col min="5" max="5" width="13.421875" style="30" customWidth="1"/>
    <col min="6" max="6" width="15.140625" style="30"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2.28125" style="56" customWidth="1"/>
    <col min="15" max="20" width="12.28125" style="30"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77" t="str">
        <f>B2&amp;" BoQ"</f>
        <v>Item Wise BoQ</v>
      </c>
      <c r="B1" s="77"/>
      <c r="C1" s="77"/>
      <c r="D1" s="77"/>
      <c r="E1" s="77"/>
      <c r="F1" s="77"/>
      <c r="G1" s="77"/>
      <c r="H1" s="77"/>
      <c r="I1" s="77"/>
      <c r="J1" s="77"/>
      <c r="K1" s="77"/>
      <c r="L1" s="77"/>
      <c r="O1" s="2"/>
      <c r="P1" s="2"/>
      <c r="Q1" s="3"/>
      <c r="IE1" s="3"/>
      <c r="IF1" s="3"/>
      <c r="IG1" s="3"/>
      <c r="IH1" s="3"/>
      <c r="II1" s="3"/>
    </row>
    <row r="2" spans="1:17" s="1" customFormat="1" ht="25.5" customHeight="1" hidden="1">
      <c r="A2" s="32" t="s">
        <v>3</v>
      </c>
      <c r="B2" s="32" t="s">
        <v>37</v>
      </c>
      <c r="C2" s="32" t="s">
        <v>4</v>
      </c>
      <c r="D2" s="32" t="s">
        <v>5</v>
      </c>
      <c r="E2" s="32" t="s">
        <v>6</v>
      </c>
      <c r="J2" s="4"/>
      <c r="K2" s="4"/>
      <c r="L2" s="4"/>
      <c r="O2" s="2"/>
      <c r="P2" s="2"/>
      <c r="Q2" s="3"/>
    </row>
    <row r="3" spans="1:243" s="1" customFormat="1" ht="30" customHeight="1" hidden="1">
      <c r="A3" s="1" t="s">
        <v>7</v>
      </c>
      <c r="IE3" s="3"/>
      <c r="IF3" s="3"/>
      <c r="IG3" s="3"/>
      <c r="IH3" s="3"/>
      <c r="II3" s="3"/>
    </row>
    <row r="4" spans="1:243" s="5" customFormat="1" ht="30" customHeight="1">
      <c r="A4" s="78" t="s">
        <v>53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 customHeight="1">
      <c r="A5" s="78" t="s">
        <v>54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80" t="s">
        <v>8</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7.75" customHeight="1">
      <c r="A8" s="33" t="s">
        <v>41</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1" t="s">
        <v>9</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57" t="s">
        <v>16</v>
      </c>
      <c r="C11" s="57" t="s">
        <v>1</v>
      </c>
      <c r="D11" s="57" t="s">
        <v>17</v>
      </c>
      <c r="E11" s="57" t="s">
        <v>18</v>
      </c>
      <c r="F11" s="57" t="s">
        <v>49</v>
      </c>
      <c r="G11" s="57"/>
      <c r="H11" s="57"/>
      <c r="I11" s="57" t="s">
        <v>19</v>
      </c>
      <c r="J11" s="57" t="s">
        <v>20</v>
      </c>
      <c r="K11" s="57" t="s">
        <v>21</v>
      </c>
      <c r="L11" s="57" t="s">
        <v>22</v>
      </c>
      <c r="M11" s="58" t="s">
        <v>48</v>
      </c>
      <c r="N11" s="57" t="s">
        <v>47</v>
      </c>
      <c r="O11" s="57" t="s">
        <v>52</v>
      </c>
      <c r="P11" s="57" t="s">
        <v>50</v>
      </c>
      <c r="Q11" s="57" t="s">
        <v>46</v>
      </c>
      <c r="R11" s="57" t="s">
        <v>45</v>
      </c>
      <c r="S11" s="57" t="s">
        <v>44</v>
      </c>
      <c r="T11" s="57" t="s">
        <v>43</v>
      </c>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9" t="s">
        <v>42</v>
      </c>
      <c r="BB11" s="59" t="s">
        <v>51</v>
      </c>
      <c r="BC11" s="60" t="s">
        <v>23</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53</v>
      </c>
      <c r="BB12" s="61">
        <v>54</v>
      </c>
      <c r="BC12" s="61">
        <v>55</v>
      </c>
      <c r="IE12" s="13"/>
      <c r="IF12" s="13"/>
      <c r="IG12" s="13"/>
      <c r="IH12" s="13"/>
      <c r="II12" s="13"/>
    </row>
    <row r="13" spans="1:243" s="23" customFormat="1" ht="16.5" customHeight="1">
      <c r="A13" s="34">
        <v>1</v>
      </c>
      <c r="B13" s="35" t="s">
        <v>55</v>
      </c>
      <c r="C13" s="36"/>
      <c r="D13" s="37"/>
      <c r="E13" s="15"/>
      <c r="F13" s="37"/>
      <c r="G13" s="16"/>
      <c r="H13" s="16"/>
      <c r="I13" s="38"/>
      <c r="J13" s="17"/>
      <c r="K13" s="18"/>
      <c r="L13" s="18"/>
      <c r="M13" s="19"/>
      <c r="N13" s="20"/>
      <c r="O13" s="25"/>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24</v>
      </c>
      <c r="IG13" s="24" t="s">
        <v>25</v>
      </c>
      <c r="IH13" s="24">
        <v>10</v>
      </c>
      <c r="II13" s="24" t="s">
        <v>26</v>
      </c>
    </row>
    <row r="14" spans="1:243" s="23" customFormat="1" ht="16.5" customHeight="1">
      <c r="A14" s="34">
        <v>1.01</v>
      </c>
      <c r="B14" s="40" t="s">
        <v>56</v>
      </c>
      <c r="C14" s="36" t="s">
        <v>25</v>
      </c>
      <c r="D14" s="69">
        <v>14</v>
      </c>
      <c r="E14" s="15" t="s">
        <v>27</v>
      </c>
      <c r="F14" s="69"/>
      <c r="G14" s="25"/>
      <c r="H14" s="16"/>
      <c r="I14" s="38" t="s">
        <v>28</v>
      </c>
      <c r="J14" s="17">
        <f>IF(I14="Less(-)",-1,1)</f>
        <v>1</v>
      </c>
      <c r="K14" s="18" t="s">
        <v>38</v>
      </c>
      <c r="L14" s="18" t="s">
        <v>6</v>
      </c>
      <c r="M14" s="70"/>
      <c r="N14" s="25"/>
      <c r="O14" s="25"/>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6">
        <f>total_amount_ba($B$2,$D$2,D14,F14,J14,K14,M14)</f>
        <v>0</v>
      </c>
      <c r="BB14" s="67">
        <f>BA14+SUM(N14:AZ14)</f>
        <v>0</v>
      </c>
      <c r="BC14" s="40" t="str">
        <f>SpellNumber(L14,BB14)</f>
        <v>INR Zero Only</v>
      </c>
      <c r="IE14" s="24">
        <v>1.01</v>
      </c>
      <c r="IF14" s="24" t="s">
        <v>29</v>
      </c>
      <c r="IG14" s="24" t="s">
        <v>25</v>
      </c>
      <c r="IH14" s="24">
        <v>123.223</v>
      </c>
      <c r="II14" s="24" t="s">
        <v>27</v>
      </c>
    </row>
    <row r="15" spans="1:243" s="23" customFormat="1" ht="16.5" customHeight="1">
      <c r="A15" s="34">
        <v>1.02</v>
      </c>
      <c r="B15" s="40" t="s">
        <v>58</v>
      </c>
      <c r="C15" s="36" t="s">
        <v>31</v>
      </c>
      <c r="D15" s="69">
        <v>5</v>
      </c>
      <c r="E15" s="15" t="s">
        <v>27</v>
      </c>
      <c r="F15" s="69"/>
      <c r="G15" s="25"/>
      <c r="H15" s="25"/>
      <c r="I15" s="38" t="s">
        <v>28</v>
      </c>
      <c r="J15" s="17">
        <f>IF(I15="Less(-)",-1,1)</f>
        <v>1</v>
      </c>
      <c r="K15" s="18" t="s">
        <v>38</v>
      </c>
      <c r="L15" s="18" t="s">
        <v>6</v>
      </c>
      <c r="M15" s="70"/>
      <c r="N15" s="25"/>
      <c r="O15" s="25"/>
      <c r="P15" s="64"/>
      <c r="Q15" s="25"/>
      <c r="R15" s="25"/>
      <c r="S15" s="64"/>
      <c r="T15" s="6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6">
        <f>total_amount_ba($B$2,$D$2,D15,F15,J15,K15,M15)</f>
        <v>0</v>
      </c>
      <c r="BB15" s="66">
        <f>BA15+SUM(N15:AZ15)</f>
        <v>0</v>
      </c>
      <c r="BC15" s="40" t="str">
        <f>SpellNumber(L15,BB15)</f>
        <v>INR Zero Only</v>
      </c>
      <c r="IE15" s="24">
        <v>1.02</v>
      </c>
      <c r="IF15" s="24" t="s">
        <v>30</v>
      </c>
      <c r="IG15" s="24" t="s">
        <v>31</v>
      </c>
      <c r="IH15" s="24">
        <v>213</v>
      </c>
      <c r="II15" s="24" t="s">
        <v>27</v>
      </c>
    </row>
    <row r="16" spans="1:243" s="23" customFormat="1" ht="16.5" customHeight="1">
      <c r="A16" s="34">
        <v>1.03</v>
      </c>
      <c r="B16" s="40" t="s">
        <v>57</v>
      </c>
      <c r="C16" s="36" t="s">
        <v>32</v>
      </c>
      <c r="D16" s="69">
        <v>3</v>
      </c>
      <c r="E16" s="15" t="s">
        <v>27</v>
      </c>
      <c r="F16" s="69"/>
      <c r="G16" s="25"/>
      <c r="H16" s="25"/>
      <c r="I16" s="38" t="s">
        <v>28</v>
      </c>
      <c r="J16" s="17">
        <f>IF(I16="Less(-)",-1,1)</f>
        <v>1</v>
      </c>
      <c r="K16" s="18" t="s">
        <v>38</v>
      </c>
      <c r="L16" s="18" t="s">
        <v>6</v>
      </c>
      <c r="M16" s="70"/>
      <c r="N16" s="25"/>
      <c r="O16" s="25"/>
      <c r="P16" s="65"/>
      <c r="Q16" s="25"/>
      <c r="R16" s="25"/>
      <c r="S16" s="65"/>
      <c r="T16" s="65"/>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6">
        <f>total_amount_ba($B$2,$D$2,D16,F16,J16,K16,M16)</f>
        <v>0</v>
      </c>
      <c r="BB16" s="66">
        <f>BA16+SUM(N16:AZ16)</f>
        <v>0</v>
      </c>
      <c r="BC16" s="40" t="str">
        <f>SpellNumber(L16,BB16)</f>
        <v>INR Zero Only</v>
      </c>
      <c r="IE16" s="24">
        <v>2</v>
      </c>
      <c r="IF16" s="24" t="s">
        <v>24</v>
      </c>
      <c r="IG16" s="24" t="s">
        <v>32</v>
      </c>
      <c r="IH16" s="24">
        <v>10</v>
      </c>
      <c r="II16" s="24" t="s">
        <v>27</v>
      </c>
    </row>
    <row r="17" spans="1:243" s="23" customFormat="1" ht="24.75" customHeight="1">
      <c r="A17" s="41" t="s">
        <v>34</v>
      </c>
      <c r="B17" s="42"/>
      <c r="C17" s="43"/>
      <c r="D17" s="44"/>
      <c r="E17" s="44"/>
      <c r="F17" s="44"/>
      <c r="G17" s="44"/>
      <c r="H17" s="45"/>
      <c r="I17" s="45"/>
      <c r="J17" s="45"/>
      <c r="K17" s="45"/>
      <c r="L17" s="46"/>
      <c r="BA17" s="68">
        <f>SUM(BA13:BA16)</f>
        <v>0</v>
      </c>
      <c r="BB17" s="68">
        <f>SUM(BB13:BB16)</f>
        <v>0</v>
      </c>
      <c r="BC17" s="40" t="str">
        <f>SpellNumber($E$2,BB17)</f>
        <v>INR Zero Only</v>
      </c>
      <c r="IE17" s="24">
        <v>4</v>
      </c>
      <c r="IF17" s="24" t="s">
        <v>30</v>
      </c>
      <c r="IG17" s="24" t="s">
        <v>33</v>
      </c>
      <c r="IH17" s="24">
        <v>10</v>
      </c>
      <c r="II17" s="24" t="s">
        <v>27</v>
      </c>
    </row>
    <row r="18" spans="1:243" s="28" customFormat="1" ht="54.75" customHeight="1" hidden="1">
      <c r="A18" s="42" t="s">
        <v>40</v>
      </c>
      <c r="B18" s="47"/>
      <c r="C18" s="26"/>
      <c r="D18" s="48"/>
      <c r="E18" s="49" t="s">
        <v>35</v>
      </c>
      <c r="F18" s="62"/>
      <c r="G18" s="50"/>
      <c r="H18" s="27"/>
      <c r="I18" s="27"/>
      <c r="J18" s="27"/>
      <c r="K18" s="51"/>
      <c r="L18" s="52"/>
      <c r="M18" s="53" t="s">
        <v>36</v>
      </c>
      <c r="O18" s="23"/>
      <c r="P18" s="23"/>
      <c r="Q18" s="23"/>
      <c r="R18" s="23"/>
      <c r="S18" s="23"/>
      <c r="BA18" s="63">
        <f>IF(ISBLANK(F18),0,IF(E18="Excess (+)",ROUND(BA17+(BA17*F18),2),IF(E18="Less (-)",ROUND(BA17+(BA17*F18*(-1)),2),0)))</f>
        <v>0</v>
      </c>
      <c r="BB18" s="54">
        <f>ROUND(BA18,0)</f>
        <v>0</v>
      </c>
      <c r="BC18" s="55" t="str">
        <f>SpellNumber(L18,BB18)</f>
        <v> Zero Only</v>
      </c>
      <c r="IE18" s="29"/>
      <c r="IF18" s="29"/>
      <c r="IG18" s="29"/>
      <c r="IH18" s="29"/>
      <c r="II18" s="29"/>
    </row>
    <row r="19" spans="1:243" s="28" customFormat="1" ht="43.5" customHeight="1">
      <c r="A19" s="41" t="s">
        <v>39</v>
      </c>
      <c r="B19" s="41"/>
      <c r="C19" s="74" t="str">
        <f>SpellNumber($E$2,BB17)</f>
        <v>INR Zero Only</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E19" s="29"/>
      <c r="IF19" s="29"/>
      <c r="IG19" s="29"/>
      <c r="IH19" s="29"/>
      <c r="II19" s="29"/>
    </row>
    <row r="20" spans="3:243" s="12" customFormat="1" ht="15">
      <c r="C20" s="30"/>
      <c r="D20" s="30"/>
      <c r="E20" s="30"/>
      <c r="F20" s="30"/>
      <c r="G20" s="30"/>
      <c r="H20" s="30"/>
      <c r="I20" s="30"/>
      <c r="J20" s="30"/>
      <c r="K20" s="30"/>
      <c r="L20" s="30"/>
      <c r="M20" s="30"/>
      <c r="O20" s="30"/>
      <c r="BA20" s="30"/>
      <c r="BC20" s="30"/>
      <c r="IE20" s="13"/>
      <c r="IF20" s="13"/>
      <c r="IG20" s="13"/>
      <c r="IH20" s="13"/>
      <c r="II20" s="13"/>
    </row>
    <row r="21" ht="15"/>
    <row r="22" ht="15"/>
    <row r="23" ht="15"/>
  </sheetData>
  <sheetProtection password="CC3D" sheet="1" objects="1" selectLockedCells="1"/>
  <mergeCells count="8">
    <mergeCell ref="A9:BC9"/>
    <mergeCell ref="C19:BC19"/>
    <mergeCell ref="A1:L1"/>
    <mergeCell ref="A4:BC4"/>
    <mergeCell ref="A5:BC5"/>
    <mergeCell ref="A6:BC6"/>
    <mergeCell ref="A7:BC7"/>
    <mergeCell ref="B8:BC8"/>
  </mergeCells>
  <dataValidations count="22">
    <dataValidation type="list" allowBlank="1" showInputMessage="1" showErrorMessage="1" sqref="L14 L15 L13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K13:K16">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2022-05-19T04:48:44Z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