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<sst xmlns="http://schemas.openxmlformats.org/spreadsheetml/2006/main" count="125" uniqueCount="62">
  <si>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</si>
  <si>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</si>
  <si>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</si>
  <si>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</si>
  <si>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</si>
  <si>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</si>
  <si>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</si>
  <si>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</si>
  <si>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</si>
  <si>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</si>
  <si>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</si>
  <si>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</si>
  <si>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</si>
  <si>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</si>
  <si>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</si>
  <si>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</si>
  <si>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</si>
  <si>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</si>
  <si>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</si>
  <si>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</si>
  <si>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</si>
  <si>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</si>
  <si>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</si>
  <si>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</si>
  <si>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</si>
  <si>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</si>
  <si>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</si>
  <si>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</si>
  <si>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</si>
  <si>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</si>
  <si>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</si>
  <si>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</si>
  <si>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</si>
  <si>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</si>
  <si>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</si>
  <si>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</si>
  <si>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</si>
  <si>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</si>
  <si>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</si>
  <si>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</si>
  <si>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</si>
  <si>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</si>
  <si>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</si>
  <si>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</si>
  <si>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</si>
  <si>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</si>
  <si>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</si>
  <si>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</si>
  <si>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</si>
  <si>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</si>
  <si>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</si>
  <si>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</si>
  <si>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</si>
  <si>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</si>
  <si>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</si>
  <si>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r>
      <t>Name of Work:</t>
    </r>
    <r>
      <rPr>
        <b/>
        <sz val="11"/>
        <color indexed="60"/>
        <rFont val="Arial"/>
        <family val="2"/>
      </rPr>
      <t xml:space="preserve"> Procurement, integration and commissioning of additional compressors, vacuum pumps, voltage stabilizers, and auto switchover panels for the 500 LPM PVSA MO2 Plants</t>
    </r>
  </si>
  <si>
    <r>
      <t xml:space="preserve">Contract No: </t>
    </r>
    <r>
      <rPr>
        <b/>
        <sz val="11"/>
        <color indexed="60"/>
        <rFont val="Arial"/>
        <family val="2"/>
      </rPr>
      <t>PUR/1/</t>
    </r>
    <r>
      <rPr>
        <b/>
        <sz val="11"/>
        <color indexed="60"/>
        <rFont val="Arial"/>
        <family val="2"/>
      </rPr>
      <t>22-23/60/Aarti/SPD/PO</t>
    </r>
  </si>
  <si>
    <r>
      <t xml:space="preserve">Additional items for 500 LPM PVSA MO2 Plants. </t>
    </r>
    <r>
      <rPr>
        <sz val="11"/>
        <rFont val="Arial"/>
        <family val="2"/>
      </rPr>
      <t>(</t>
    </r>
    <r>
      <rPr>
        <sz val="12"/>
        <rFont val="Arial"/>
        <family val="2"/>
      </rPr>
      <t>Including all charges for Additional Piping, Accessories, Integration, commissioning, loading, unloading charges and freight charges etc.)</t>
    </r>
  </si>
  <si>
    <t>Air Screw Compressor without ref dryer (specification as per tender documents)</t>
  </si>
  <si>
    <t>Vacuum Pump  (specification as per tender documents)</t>
  </si>
  <si>
    <t>Voltage Stabilizer  (specification as per tender documents)</t>
  </si>
  <si>
    <t>Auto switch-over panel/ sequencer control panel and power panel  (specification as per tender documents)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</si>
</sst>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3"/>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5" fillId="0" borderId="11" xfId="57" applyNumberFormat="1" applyFont="1" applyFill="1" applyBorder="1" applyAlignment="1">
      <alignment vertical="top"/>
      <protection/>
    </xf>
    <xf numFmtId="0" fontId="75"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76" fillId="0" borderId="11" xfId="0" applyFont="1" applyFill="1" applyBorder="1" applyAlignment="1">
      <alignment vertical="center" wrapText="1"/>
    </xf>
    <xf numFmtId="0" fontId="2" fillId="0" borderId="10" xfId="59" applyNumberFormat="1" applyFont="1" applyFill="1" applyBorder="1" applyAlignment="1">
      <alignment vertical="center" wrapText="1"/>
      <protection/>
    </xf>
    <xf numFmtId="0" fontId="76" fillId="0" borderId="11"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4"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56</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27" t="s">
        <v>40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39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6" customHeight="1">
      <c r="A13" s="61">
        <v>1</v>
      </c>
      <c r="B13" s="85" t="s">
        <v>57</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4" t="s">
        <v>58</v>
      </c>
      <c r="C14" s="80" t="s">
        <v>25</v>
      </c>
      <c r="D14" s="49">
        <v>28</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5" customFormat="1" ht="42.75" customHeight="1">
      <c r="A15" s="28">
        <v>1.02</v>
      </c>
      <c r="B15" s="84" t="s">
        <v>59</v>
      </c>
      <c r="C15" s="80" t="s">
        <v>52</v>
      </c>
      <c r="D15" s="49">
        <v>28</v>
      </c>
      <c r="E15" s="50" t="s">
        <v>50</v>
      </c>
      <c r="F15" s="49">
        <v>0</v>
      </c>
      <c r="G15" s="51"/>
      <c r="H15" s="52"/>
      <c r="I15" s="53" t="s">
        <v>28</v>
      </c>
      <c r="J15" s="54">
        <f>IF(I15="Less(-)",-1,1)</f>
        <v>1</v>
      </c>
      <c r="K15" s="55" t="s">
        <v>35</v>
      </c>
      <c r="L15" s="55" t="s">
        <v>6</v>
      </c>
      <c r="M15" s="81"/>
      <c r="N15" s="59"/>
      <c r="O15" s="56"/>
      <c r="P15" s="58"/>
      <c r="Q15" s="59"/>
      <c r="R15" s="59"/>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82">
        <f>total_amount_ba($B$2,$D$2,D15,F15,J15,K15,M15)*D15</f>
        <v>0</v>
      </c>
      <c r="BB15" s="83">
        <f>BA15+SUM(N15:AZ15)</f>
        <v>0</v>
      </c>
      <c r="BC15" s="48" t="str">
        <f>SpellNumber(L15,BB15)</f>
        <v>INR Zero Only</v>
      </c>
      <c r="IE15" s="79"/>
      <c r="IF15" s="79"/>
      <c r="IG15" s="79"/>
      <c r="IH15" s="79"/>
      <c r="II15" s="79"/>
    </row>
    <row r="16" spans="1:243" s="15" customFormat="1" ht="39.75" customHeight="1">
      <c r="A16" s="28">
        <v>1.03</v>
      </c>
      <c r="B16" s="86" t="s">
        <v>60</v>
      </c>
      <c r="C16" s="80" t="s">
        <v>53</v>
      </c>
      <c r="D16" s="49">
        <v>28</v>
      </c>
      <c r="E16" s="50" t="s">
        <v>50</v>
      </c>
      <c r="F16" s="49">
        <v>0</v>
      </c>
      <c r="G16" s="51"/>
      <c r="H16" s="52"/>
      <c r="I16" s="53" t="s">
        <v>28</v>
      </c>
      <c r="J16" s="54">
        <f>IF(I16="Less(-)",-1,1)</f>
        <v>1</v>
      </c>
      <c r="K16" s="55" t="s">
        <v>35</v>
      </c>
      <c r="L16" s="55" t="s">
        <v>6</v>
      </c>
      <c r="M16" s="81"/>
      <c r="N16" s="59"/>
      <c r="O16" s="56"/>
      <c r="P16" s="58"/>
      <c r="Q16" s="59"/>
      <c r="R16" s="59"/>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82">
        <f>total_amount_ba($B$2,$D$2,D16,F16,J16,K16,M16)*D16</f>
        <v>0</v>
      </c>
      <c r="BB16" s="83">
        <f>BA16+SUM(N16:AZ16)</f>
        <v>0</v>
      </c>
      <c r="BC16" s="48" t="str">
        <f>SpellNumber(L16,BB16)</f>
        <v>INR Zero Only</v>
      </c>
      <c r="IE16" s="79"/>
      <c r="IF16" s="79"/>
      <c r="IG16" s="79"/>
      <c r="IH16" s="79"/>
      <c r="II16" s="79"/>
    </row>
    <row r="17" spans="1:243" s="15" customFormat="1" ht="40.5" customHeight="1">
      <c r="A17" s="28">
        <v>1.04</v>
      </c>
      <c r="B17" s="84" t="s">
        <v>61</v>
      </c>
      <c r="C17" s="80" t="s">
        <v>54</v>
      </c>
      <c r="D17" s="49">
        <v>28</v>
      </c>
      <c r="E17" s="50" t="s">
        <v>50</v>
      </c>
      <c r="F17" s="49">
        <v>0</v>
      </c>
      <c r="G17" s="51"/>
      <c r="H17" s="52"/>
      <c r="I17" s="53" t="s">
        <v>28</v>
      </c>
      <c r="J17" s="54">
        <f>IF(I17="Less(-)",-1,1)</f>
        <v>1</v>
      </c>
      <c r="K17" s="55" t="s">
        <v>35</v>
      </c>
      <c r="L17" s="55" t="s">
        <v>6</v>
      </c>
      <c r="M17" s="81"/>
      <c r="N17" s="59"/>
      <c r="O17" s="56"/>
      <c r="P17" s="58"/>
      <c r="Q17" s="59"/>
      <c r="R17" s="59"/>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82">
        <f>total_amount_ba($B$2,$D$2,D17,F17,J17,K17,M17)*D17</f>
        <v>0</v>
      </c>
      <c r="BB17" s="83">
        <f>BA17+SUM(N17:AZ17)</f>
        <v>0</v>
      </c>
      <c r="BC17" s="48" t="str">
        <f>SpellNumber(L17,BB17)</f>
        <v>INR Zero Only</v>
      </c>
      <c r="IE17" s="79"/>
      <c r="IF17" s="79"/>
      <c r="IG17" s="79"/>
      <c r="IH17" s="79"/>
      <c r="II17" s="79"/>
    </row>
    <row r="18" spans="1:243" s="18" customFormat="1" ht="53.25" customHeight="1">
      <c r="A18" s="70" t="s">
        <v>31</v>
      </c>
      <c r="B18" s="71"/>
      <c r="C18" s="72"/>
      <c r="D18" s="73"/>
      <c r="E18" s="73"/>
      <c r="F18" s="73"/>
      <c r="G18" s="73"/>
      <c r="H18" s="74"/>
      <c r="I18" s="74"/>
      <c r="J18" s="74"/>
      <c r="K18" s="74"/>
      <c r="L18" s="75"/>
      <c r="P18" s="76"/>
      <c r="Q18" s="76"/>
      <c r="R18" s="76"/>
      <c r="BA18" s="77">
        <f>SUM(BA13:BA17)</f>
        <v>0</v>
      </c>
      <c r="BB18" s="77">
        <f>SUM(BB13:BB17)</f>
        <v>0</v>
      </c>
      <c r="BC18" s="78" t="str">
        <f>SpellNumber($E$2,BB18)</f>
        <v>INR Zero Only</v>
      </c>
      <c r="IE18" s="19">
        <v>4</v>
      </c>
      <c r="IF18" s="19" t="s">
        <v>29</v>
      </c>
      <c r="IG18" s="19" t="s">
        <v>30</v>
      </c>
      <c r="IH18" s="19">
        <v>10</v>
      </c>
      <c r="II18" s="19" t="s">
        <v>27</v>
      </c>
    </row>
    <row r="19" spans="1:243" s="22" customFormat="1" ht="54.75" customHeight="1" hidden="1">
      <c r="A19" s="30" t="s">
        <v>37</v>
      </c>
      <c r="B19" s="31"/>
      <c r="C19" s="20"/>
      <c r="D19" s="32"/>
      <c r="E19" s="33" t="s">
        <v>32</v>
      </c>
      <c r="F19" s="46"/>
      <c r="G19" s="34"/>
      <c r="H19" s="21"/>
      <c r="I19" s="21"/>
      <c r="J19" s="21"/>
      <c r="K19" s="35"/>
      <c r="L19" s="36"/>
      <c r="M19" s="37" t="s">
        <v>33</v>
      </c>
      <c r="O19" s="18"/>
      <c r="P19" s="18"/>
      <c r="Q19" s="18"/>
      <c r="R19" s="18"/>
      <c r="S19" s="18"/>
      <c r="BA19" s="47">
        <f>IF(ISBLANK(F19),0,IF(E19="Excess (+)",ROUND(BA18+(BA18*F19),2),IF(E19="Less (-)",ROUND(BA18+(BA18*F19*(-1)),2),0)))</f>
        <v>0</v>
      </c>
      <c r="BB19" s="38">
        <f>ROUND(BA19,0)</f>
        <v>0</v>
      </c>
      <c r="BC19" s="39" t="str">
        <f>SpellNumber(L19,BB19)</f>
        <v> Zero Only</v>
      </c>
      <c r="IE19" s="23"/>
      <c r="IF19" s="23"/>
      <c r="IG19" s="23"/>
      <c r="IH19" s="23"/>
      <c r="II19" s="23"/>
    </row>
    <row r="20" spans="1:243" s="22" customFormat="1" ht="51" customHeight="1">
      <c r="A20" s="29" t="s">
        <v>36</v>
      </c>
      <c r="B20" s="29"/>
      <c r="C20" s="90" t="str">
        <f>SpellNumber($E$2,BB18)</f>
        <v>INR Zero Only</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2"/>
      <c r="IE20" s="23"/>
      <c r="IF20" s="23"/>
      <c r="IG20" s="23"/>
      <c r="IH20" s="23"/>
      <c r="II20" s="23"/>
    </row>
    <row r="21" spans="3:243" s="12" customFormat="1" ht="15">
      <c r="C21" s="24"/>
      <c r="D21" s="24"/>
      <c r="E21" s="24"/>
      <c r="F21" s="24"/>
      <c r="G21" s="24"/>
      <c r="H21" s="24"/>
      <c r="I21" s="24"/>
      <c r="J21" s="24"/>
      <c r="K21" s="24"/>
      <c r="L21" s="24"/>
      <c r="M21" s="24"/>
      <c r="O21" s="24"/>
      <c r="BA21" s="24"/>
      <c r="BC21" s="24"/>
      <c r="IE21" s="13"/>
      <c r="IF21" s="13"/>
      <c r="IG21" s="13"/>
      <c r="IH21" s="13"/>
      <c r="II21" s="13"/>
    </row>
  </sheetData>
  <sheetProtection password="CC3D" sheet="1" objects="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L13 L14 L15 L16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2022-06-02T13:19:41Z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