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<sst xmlns="http://schemas.openxmlformats.org/spreadsheetml/2006/main" count="119" uniqueCount="60">
  <si>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</si>
  <si>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</si>
  <si>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</si>
  <si>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</si>
  <si>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</si>
  <si>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</si>
  <si>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</si>
  <si>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</si>
  <si>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</si>
  <si>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</si>
  <si>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</si>
  <si>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</si>
  <si>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</si>
  <si>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</si>
  <si>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</si>
  <si>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</si>
  <si>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</si>
  <si>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</si>
  <si>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</si>
  <si>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</si>
  <si>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</si>
  <si>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</si>
  <si>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</si>
  <si>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</si>
  <si>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</si>
  <si>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</si>
  <si>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</si>
  <si>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</si>
  <si>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</si>
  <si>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</si>
  <si>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</si>
  <si>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</si>
  <si>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</si>
  <si>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</si>
  <si>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</si>
  <si>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</si>
  <si>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</si>
  <si>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</si>
  <si>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</si>
  <si>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</si>
  <si>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</si>
  <si>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</si>
  <si>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</si>
  <si>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</si>
  <si>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</si>
  <si>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</si>
  <si>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</si>
  <si>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</si>
  <si>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</si>
  <si>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</si>
  <si>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</si>
  <si>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</si>
  <si>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</si>
  <si>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 xml:space="preserve">Spares of Shimadzu HPLC Instrument </t>
  </si>
  <si>
    <t>item3</t>
  </si>
  <si>
    <t>A/D Board, PC-55N                                             2 Channel Board-1</t>
  </si>
  <si>
    <t>CBM-20A BLK System Controller                   P. No. 228-65527-58-1</t>
  </si>
  <si>
    <t>Sedere LT-ELSD 85 Model 230V                    P. No. 85000-1</t>
  </si>
  <si>
    <r>
      <t>Name of Work:</t>
    </r>
    <r>
      <rPr>
        <b/>
        <sz val="11"/>
        <color indexed="60"/>
        <rFont val="Arial"/>
        <family val="2"/>
      </rPr>
      <t xml:space="preserve"> Spares of Shimadzu HPLC Instrument</t>
    </r>
  </si>
  <si>
    <r>
      <t xml:space="preserve">Contract No:  </t>
    </r>
    <r>
      <rPr>
        <b/>
        <sz val="11"/>
        <color indexed="60"/>
        <rFont val="Arial"/>
        <family val="2"/>
      </rPr>
      <t>IIP/</t>
    </r>
    <r>
      <rPr>
        <b/>
        <sz val="11"/>
        <color indexed="60"/>
        <rFont val="Arial"/>
        <family val="2"/>
      </rPr>
      <t>PUR/1/</t>
    </r>
    <r>
      <rPr>
        <b/>
        <sz val="11"/>
        <color indexed="60"/>
        <rFont val="Arial"/>
        <family val="2"/>
      </rPr>
      <t>22-23/10089/VBP/ASD/PO</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</si>
</sst>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76" fillId="0" borderId="11" xfId="0" applyFont="1" applyFill="1" applyBorder="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c r="A13" s="33">
        <v>1</v>
      </c>
      <c r="B13" s="80" t="s">
        <v>53</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7.25" customHeight="1">
      <c r="A14" s="33">
        <v>1.01</v>
      </c>
      <c r="B14" s="81" t="s">
        <v>57</v>
      </c>
      <c r="C14" s="79" t="s">
        <v>25</v>
      </c>
      <c r="D14" s="64">
        <v>1</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43.5" customHeight="1">
      <c r="A15" s="33">
        <v>1.02</v>
      </c>
      <c r="B15" s="81" t="s">
        <v>56</v>
      </c>
      <c r="C15" s="79" t="s">
        <v>52</v>
      </c>
      <c r="D15" s="64">
        <v>1</v>
      </c>
      <c r="E15" s="65" t="s">
        <v>50</v>
      </c>
      <c r="F15" s="64">
        <v>0</v>
      </c>
      <c r="G15" s="66"/>
      <c r="H15" s="67"/>
      <c r="I15" s="68" t="s">
        <v>28</v>
      </c>
      <c r="J15" s="69">
        <f>IF(I15="Less(-)",-1,1)</f>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38.25" customHeight="1">
      <c r="A16" s="33">
        <v>1.03</v>
      </c>
      <c r="B16" s="81" t="s">
        <v>55</v>
      </c>
      <c r="C16" s="79" t="s">
        <v>54</v>
      </c>
      <c r="D16" s="64">
        <v>1</v>
      </c>
      <c r="E16" s="65" t="s">
        <v>50</v>
      </c>
      <c r="F16" s="64">
        <v>0</v>
      </c>
      <c r="G16" s="66"/>
      <c r="H16" s="67"/>
      <c r="I16" s="68" t="s">
        <v>28</v>
      </c>
      <c r="J16" s="69">
        <f>IF(I16="Less(-)",-1,1)</f>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total_amount_ba($B$2,$D$2,D16,F16,J16,K16,M16)*D16</f>
        <v>0</v>
      </c>
      <c r="BB16" s="73">
        <f>BA16+SUM(N16:AZ16)</f>
        <v>0</v>
      </c>
      <c r="BC16" s="63" t="str">
        <f>SpellNumber(L16,BB16)</f>
        <v>INR Zero Only</v>
      </c>
      <c r="IE16" s="24"/>
      <c r="IF16" s="24"/>
      <c r="IG16" s="24"/>
      <c r="IH16" s="24"/>
      <c r="II16" s="24"/>
    </row>
    <row r="17" spans="1:243" s="23" customFormat="1" ht="53.25" customHeight="1">
      <c r="A17" s="39" t="s">
        <v>31</v>
      </c>
      <c r="B17" s="40"/>
      <c r="C17" s="41"/>
      <c r="D17" s="42"/>
      <c r="E17" s="42"/>
      <c r="F17" s="42"/>
      <c r="G17" s="42"/>
      <c r="H17" s="43"/>
      <c r="I17" s="43"/>
      <c r="J17" s="43"/>
      <c r="K17" s="43"/>
      <c r="L17" s="44"/>
      <c r="P17" s="74"/>
      <c r="Q17" s="74"/>
      <c r="R17" s="74"/>
      <c r="BA17" s="62">
        <f>SUM(BA13:BA16)</f>
        <v>0</v>
      </c>
      <c r="BB17" s="62">
        <f>SUM(BB13:BB16)</f>
        <v>0</v>
      </c>
      <c r="BC17" s="38" t="str">
        <f>SpellNumber($E$2,BB17)</f>
        <v>INR Zero Only</v>
      </c>
      <c r="IE17" s="24">
        <v>4</v>
      </c>
      <c r="IF17" s="24" t="s">
        <v>29</v>
      </c>
      <c r="IG17" s="24" t="s">
        <v>30</v>
      </c>
      <c r="IH17" s="24">
        <v>10</v>
      </c>
      <c r="II17" s="24" t="s">
        <v>27</v>
      </c>
    </row>
    <row r="18" spans="1:243" s="27" customFormat="1" ht="54.75" customHeight="1" hidden="1">
      <c r="A18" s="40" t="s">
        <v>37</v>
      </c>
      <c r="B18" s="45"/>
      <c r="C18" s="25"/>
      <c r="D18" s="46"/>
      <c r="E18" s="47" t="s">
        <v>32</v>
      </c>
      <c r="F18" s="60"/>
      <c r="G18" s="48"/>
      <c r="H18" s="26"/>
      <c r="I18" s="26"/>
      <c r="J18" s="26"/>
      <c r="K18" s="49"/>
      <c r="L18" s="50"/>
      <c r="M18" s="51" t="s">
        <v>33</v>
      </c>
      <c r="O18" s="23"/>
      <c r="P18" s="23"/>
      <c r="Q18" s="23"/>
      <c r="R18" s="23"/>
      <c r="S18" s="23"/>
      <c r="BA18" s="61">
        <f>IF(ISBLANK(F18),0,IF(E18="Excess (+)",ROUND(BA17+(BA17*F18),2),IF(E18="Less (-)",ROUND(BA17+(BA17*F18*(-1)),2),0)))</f>
        <v>0</v>
      </c>
      <c r="BB18" s="52">
        <f>ROUND(BA18,0)</f>
        <v>0</v>
      </c>
      <c r="BC18" s="53" t="str">
        <f>SpellNumber(L18,BB18)</f>
        <v> Zero Only</v>
      </c>
      <c r="IE18" s="28"/>
      <c r="IF18" s="28"/>
      <c r="IG18" s="28"/>
      <c r="IH18" s="28"/>
      <c r="II18" s="28"/>
    </row>
    <row r="19" spans="1:243" s="27" customFormat="1" ht="51" customHeight="1">
      <c r="A19" s="39" t="s">
        <v>36</v>
      </c>
      <c r="B19" s="39"/>
      <c r="C19" s="85" t="str">
        <f>SpellNumber($E$2,BB17)</f>
        <v>INR Zero Only</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7"/>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CC3D" sheet="1" selectLockedCells="1"/>
  <mergeCells count="8">
    <mergeCell ref="A9:BC9"/>
    <mergeCell ref="C19:BC1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2022-09-14T12:05:10Z</cp:lastPrinted>
  <dcterms:created xsi:type="dcterms:W3CDTF">2009-01-30T06:42:42Z</dcterms:created>
  <dcterms:modified xsi:type="dcterms:W3CDTF">2022-09-14T12:20:56Z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