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<sst xmlns="http://schemas.openxmlformats.org/spreadsheetml/2006/main" count="185" uniqueCount="82">
  <si>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</si>
  <si>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</si>
  <si>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</si>
  <si>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</si>
  <si>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</si>
  <si>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</si>
  <si>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</si>
  <si>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</si>
  <si>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</si>
  <si>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</si>
  <si>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</si>
  <si>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</si>
  <si>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</si>
  <si>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</si>
  <si>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</si>
  <si>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</si>
  <si>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</si>
  <si>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</si>
  <si>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</si>
  <si>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</si>
  <si>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</si>
  <si>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</si>
  <si>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</si>
  <si>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</si>
  <si>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</si>
  <si>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</si>
  <si>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</si>
  <si>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</si>
  <si>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</si>
  <si>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</si>
  <si>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</si>
  <si>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</si>
  <si>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</si>
  <si>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</si>
  <si>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</si>
  <si>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</si>
  <si>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</si>
  <si>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</si>
  <si>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</si>
  <si>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</si>
  <si>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</si>
  <si>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</si>
  <si>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</si>
  <si>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</si>
  <si>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</si>
  <si>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</si>
  <si>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</si>
  <si>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</si>
  <si>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</si>
  <si>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</si>
  <si>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</si>
  <si>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</si>
  <si>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Processor Board </t>
    </r>
  </si>
  <si>
    <r>
      <t xml:space="preserve">Contract No:  </t>
    </r>
    <r>
      <rPr>
        <b/>
        <sz val="11"/>
        <color indexed="60"/>
        <rFont val="Arial"/>
        <family val="2"/>
      </rPr>
      <t>IIP/</t>
    </r>
    <r>
      <rPr>
        <b/>
        <sz val="11"/>
        <color indexed="60"/>
        <rFont val="Arial"/>
        <family val="2"/>
      </rPr>
      <t>PUR/2/</t>
    </r>
    <r>
      <rPr>
        <b/>
        <sz val="11"/>
        <color indexed="60"/>
        <rFont val="Arial"/>
        <family val="2"/>
      </rPr>
      <t>22-23/11555/SKM/DHOPD/PO</t>
    </r>
  </si>
  <si>
    <t>Spare Parts of Sulfur Analyzer</t>
  </si>
  <si>
    <t>item2</t>
  </si>
  <si>
    <t>item3</t>
  </si>
  <si>
    <t>item4</t>
  </si>
  <si>
    <t>item6</t>
  </si>
  <si>
    <t>item7</t>
  </si>
  <si>
    <t>item8</t>
  </si>
  <si>
    <t>item9</t>
  </si>
  <si>
    <t>item10</t>
  </si>
  <si>
    <t>item11</t>
  </si>
  <si>
    <t>item12</t>
  </si>
  <si>
    <t>item13</t>
  </si>
  <si>
    <t>item14</t>
  </si>
  <si>
    <t>day</t>
  </si>
  <si>
    <t>MAINTENANCE KIT CLD I60 VACCUM PUMP-40169390</t>
  </si>
  <si>
    <t>THERMAL TRIP ( MAGNOS 106 )-QA1962SP</t>
  </si>
  <si>
    <t>MAINTENANACE KIT ANNUAL HEATED FID 160</t>
  </si>
  <si>
    <t>MAINTENANACE KIT HEATED CLD 160 ANNUAL</t>
  </si>
  <si>
    <t>CONVERTER FILLING FID 160 (METHAN)-KIT</t>
  </si>
  <si>
    <t>CONVERTER CLD FILLING SET HIGH</t>
  </si>
  <si>
    <t>MAINTENANCE KIT AMA 160 PUMP SAMPLE/BYP</t>
  </si>
  <si>
    <t>MAIN. KIT FID 160 HEATED ASF PUMP</t>
  </si>
  <si>
    <t>MAIN. KIT 12 MONTHS PREFILTER GO1</t>
  </si>
  <si>
    <t>MAINTENANACE KIT ANNUAL RAW STREAM</t>
  </si>
  <si>
    <t>MAINTENANACE KIT ANNUAL AMA 160/SESAM EGR</t>
  </si>
  <si>
    <t>MAINTENANACE KIT ANNUAL AMA 160 PUMP EGR/TRACER</t>
  </si>
  <si>
    <t>PRESSURE SENSOR 0.2BAR DIFF PRESSURE</t>
  </si>
  <si>
    <t>SERVICE ENGINEER VISIT CHARGE PER MAN DAY</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</si>
</sst>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70"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75" fillId="0" borderId="10" xfId="59" applyNumberFormat="1" applyFont="1" applyFill="1" applyBorder="1" applyAlignment="1">
      <alignment horizontal="left" vertical="center" wrapText="1"/>
      <protection/>
    </xf>
    <xf numFmtId="0" fontId="19" fillId="0" borderId="11" xfId="59" applyNumberFormat="1" applyFont="1" applyFill="1" applyBorder="1" applyAlignment="1">
      <alignment vertical="top" wrapText="1"/>
      <protection/>
    </xf>
    <xf numFmtId="0" fontId="20" fillId="0" borderId="0" xfId="53" applyFont="1" applyFill="1" applyAlignment="1" applyProtection="1">
      <alignment vertical="top"/>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__doPostBack('ctl00$ContentPlaceHolder1$tbContnr$tbIndentDetails$gvItems$ctl02$Item_Name','')" TargetMode="External" /><Relationship Id="rId2" Type="http://schemas.openxmlformats.org/officeDocument/2006/relationships/hyperlink" Target="javascript:__doPostBack('ctl00$ContentPlaceHolder1$tbContnr$tbIndentDetails$gvItems$ctl03$Item_Name','')" TargetMode="External" /><Relationship Id="rId3" Type="http://schemas.openxmlformats.org/officeDocument/2006/relationships/hyperlink" Target="javascript:__doPostBack('ctl00$ContentPlaceHolder1$tbContnr$tbIndentDetails$gvItems$ctl04$Item_Name','')" TargetMode="External" /><Relationship Id="rId4" Type="http://schemas.openxmlformats.org/officeDocument/2006/relationships/hyperlink" Target="javascript:__doPostBack('ctl00$ContentPlaceHolder1$tbContnr$tbIndentDetails$gvItems$ctl05$Item_Name','')" TargetMode="External" /><Relationship Id="rId5" Type="http://schemas.openxmlformats.org/officeDocument/2006/relationships/hyperlink" Target="javascript:__doPostBack('ctl00$ContentPlaceHolder1$tbContnr$tbIndentDetails$gvItems$ctl06$Item_Name','')" TargetMode="External" /><Relationship Id="rId6" Type="http://schemas.openxmlformats.org/officeDocument/2006/relationships/hyperlink" Target="javascript:__doPostBack('ctl00$ContentPlaceHolder1$tbContnr$tbIndentDetails$gvItems$ctl07$Item_Name','')" TargetMode="External" /><Relationship Id="rId7" Type="http://schemas.openxmlformats.org/officeDocument/2006/relationships/hyperlink" Target="javascript:__doPostBack('ctl00$ContentPlaceHolder1$tbContnr$tbIndentDetails$gvItems$ctl08$Item_Name','')" TargetMode="External" /><Relationship Id="rId8" Type="http://schemas.openxmlformats.org/officeDocument/2006/relationships/hyperlink" Target="javascript:__doPostBack('ctl00$ContentPlaceHolder1$tbContnr$tbIndentDetails$gvItems$ctl09$Item_Name','')" TargetMode="External" /><Relationship Id="rId9" Type="http://schemas.openxmlformats.org/officeDocument/2006/relationships/hyperlink" Target="javascript:__doPostBack('ctl00$ContentPlaceHolder1$tbContnr$tbIndentDetails$gvItems$ctl10$Item_Name','')" TargetMode="External" /><Relationship Id="rId10" Type="http://schemas.openxmlformats.org/officeDocument/2006/relationships/hyperlink" Target="javascript:__doPostBack('ctl00$ContentPlaceHolder1$tbContnr$tbIndentDetails$gvItems$ctl11$Item_Name','')" TargetMode="External" /><Relationship Id="rId11" Type="http://schemas.openxmlformats.org/officeDocument/2006/relationships/hyperlink" Target="javascript:__doPostBack('ctl00$ContentPlaceHolder1$tbContnr$tbIndentDetails$gvItems$ctl12$Item_Name','')" TargetMode="External" /><Relationship Id="rId12" Type="http://schemas.openxmlformats.org/officeDocument/2006/relationships/hyperlink" Target="javascript:__doPostBack('ctl00$ContentPlaceHolder1$tbContnr$tbIndentDetails$gvItems$ctl13$Item_Name','')" TargetMode="External" /><Relationship Id="rId13" Type="http://schemas.openxmlformats.org/officeDocument/2006/relationships/hyperlink" Target="javascript:__doPostBack('ctl00$ContentPlaceHolder1$tbContnr$tbIndentDetails$gvItems$ctl14$Item_Name','')" TargetMode="External" /><Relationship Id="rId14" Type="http://schemas.openxmlformats.org/officeDocument/2006/relationships/hyperlink" Target="javascript:__doPostBack('ctl00$ContentPlaceHolder1$tbContnr$tbIndentDetails$gvItems$ctl15$Item_Name','')"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drawing" Target="../drawings/drawing1.xm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1"/>
  <sheetViews>
    <sheetView showGridLines="0" view="pageBreakPreview" zoomScale="60" zoomScaleNormal="75" zoomScalePageLayoutView="0" workbookViewId="0" topLeftCell="A11">
      <selection activeCell="M16" sqref="M16"/>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52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53</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37.5" customHeight="1">
      <c r="A13" s="33">
        <v>1</v>
      </c>
      <c r="B13" s="80" t="s">
        <v>54</v>
      </c>
      <c r="C13" s="34"/>
      <c r="D13" s="35"/>
      <c r="E13" s="15"/>
      <c r="F13" s="35"/>
      <c r="G13" s="16"/>
      <c r="H13" s="16"/>
      <c r="I13" s="36"/>
      <c r="J13" s="17"/>
      <c r="K13" s="18"/>
      <c r="L13" s="18"/>
      <c r="M13" s="19"/>
      <c r="N13" s="20"/>
      <c r="O13" s="75"/>
      <c r="P13" s="21"/>
      <c r="Q13" s="76"/>
      <c r="R13" s="76"/>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47.25" customHeight="1">
      <c r="A14" s="33">
        <v>1.01</v>
      </c>
      <c r="B14" s="81" t="s">
        <v>68</v>
      </c>
      <c r="C14" s="79" t="s">
        <v>25</v>
      </c>
      <c r="D14" s="64">
        <v>2</v>
      </c>
      <c r="E14" s="65" t="s">
        <v>50</v>
      </c>
      <c r="F14" s="64">
        <v>0</v>
      </c>
      <c r="G14" s="66"/>
      <c r="H14" s="67"/>
      <c r="I14" s="68" t="s">
        <v>28</v>
      </c>
      <c r="J14" s="69">
        <f aca="true" t="shared" si="0" ref="J14:J27">IF(I14="Less(-)",-1,1)</f>
        <v>1</v>
      </c>
      <c r="K14" s="70" t="s">
        <v>35</v>
      </c>
      <c r="L14" s="70" t="s">
        <v>6</v>
      </c>
      <c r="M14" s="71"/>
      <c r="N14" s="20"/>
      <c r="O14" s="75"/>
      <c r="P14" s="77"/>
      <c r="Q14" s="78"/>
      <c r="R14" s="78"/>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 aca="true" t="shared" si="1" ref="BA14:BA27">total_amount_ba($B$2,$D$2,D14,F14,J14,K14,M14)*D14</f>
        <v>0</v>
      </c>
      <c r="BB14" s="73">
        <f aca="true" t="shared" si="2" ref="BB14:BB27">BA14+SUM(N14:AZ14)</f>
        <v>0</v>
      </c>
      <c r="BC14" s="63" t="str">
        <f aca="true" t="shared" si="3" ref="BC14:BC27">SpellNumber(L14,BB14)</f>
        <v>INR Zero Only</v>
      </c>
      <c r="IE14" s="24"/>
      <c r="IF14" s="24"/>
      <c r="IG14" s="24"/>
      <c r="IH14" s="24"/>
      <c r="II14" s="24"/>
    </row>
    <row r="15" spans="1:243" s="23" customFormat="1" ht="47.25" customHeight="1">
      <c r="A15" s="33">
        <v>1.02</v>
      </c>
      <c r="B15" s="81" t="s">
        <v>69</v>
      </c>
      <c r="C15" s="79" t="s">
        <v>55</v>
      </c>
      <c r="D15" s="64">
        <v>1</v>
      </c>
      <c r="E15" s="65" t="s">
        <v>50</v>
      </c>
      <c r="F15" s="64">
        <v>0</v>
      </c>
      <c r="G15" s="66"/>
      <c r="H15" s="67"/>
      <c r="I15" s="68" t="s">
        <v>28</v>
      </c>
      <c r="J15" s="69">
        <f t="shared" si="0"/>
        <v>1</v>
      </c>
      <c r="K15" s="70" t="s">
        <v>35</v>
      </c>
      <c r="L15" s="70" t="s">
        <v>6</v>
      </c>
      <c r="M15" s="71"/>
      <c r="N15" s="20"/>
      <c r="O15" s="75"/>
      <c r="P15" s="77"/>
      <c r="Q15" s="78"/>
      <c r="R15" s="78"/>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 t="shared" si="1"/>
        <v>0</v>
      </c>
      <c r="BB15" s="73">
        <f t="shared" si="2"/>
        <v>0</v>
      </c>
      <c r="BC15" s="63" t="str">
        <f t="shared" si="3"/>
        <v>INR Zero Only</v>
      </c>
      <c r="IE15" s="24"/>
      <c r="IF15" s="24"/>
      <c r="IG15" s="24"/>
      <c r="IH15" s="24"/>
      <c r="II15" s="24"/>
    </row>
    <row r="16" spans="1:243" s="23" customFormat="1" ht="47.25" customHeight="1">
      <c r="A16" s="33">
        <v>1.03</v>
      </c>
      <c r="B16" s="81" t="s">
        <v>70</v>
      </c>
      <c r="C16" s="79" t="s">
        <v>56</v>
      </c>
      <c r="D16" s="64">
        <v>2</v>
      </c>
      <c r="E16" s="65" t="s">
        <v>50</v>
      </c>
      <c r="F16" s="64">
        <v>0</v>
      </c>
      <c r="G16" s="66"/>
      <c r="H16" s="67"/>
      <c r="I16" s="68" t="s">
        <v>28</v>
      </c>
      <c r="J16" s="69">
        <f t="shared" si="0"/>
        <v>1</v>
      </c>
      <c r="K16" s="70" t="s">
        <v>35</v>
      </c>
      <c r="L16" s="70" t="s">
        <v>6</v>
      </c>
      <c r="M16" s="71"/>
      <c r="N16" s="20"/>
      <c r="O16" s="75"/>
      <c r="P16" s="77"/>
      <c r="Q16" s="78"/>
      <c r="R16" s="78"/>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2">
        <f t="shared" si="1"/>
        <v>0</v>
      </c>
      <c r="BB16" s="73">
        <f t="shared" si="2"/>
        <v>0</v>
      </c>
      <c r="BC16" s="63" t="str">
        <f t="shared" si="3"/>
        <v>INR Zero Only</v>
      </c>
      <c r="IE16" s="24"/>
      <c r="IF16" s="24"/>
      <c r="IG16" s="24"/>
      <c r="IH16" s="24"/>
      <c r="II16" s="24"/>
    </row>
    <row r="17" spans="1:243" s="23" customFormat="1" ht="47.25" customHeight="1">
      <c r="A17" s="33">
        <v>1.04</v>
      </c>
      <c r="B17" s="81" t="s">
        <v>71</v>
      </c>
      <c r="C17" s="79" t="s">
        <v>57</v>
      </c>
      <c r="D17" s="64">
        <v>2</v>
      </c>
      <c r="E17" s="65" t="s">
        <v>50</v>
      </c>
      <c r="F17" s="64">
        <v>0</v>
      </c>
      <c r="G17" s="66"/>
      <c r="H17" s="67"/>
      <c r="I17" s="68" t="s">
        <v>28</v>
      </c>
      <c r="J17" s="69">
        <f t="shared" si="0"/>
        <v>1</v>
      </c>
      <c r="K17" s="70" t="s">
        <v>35</v>
      </c>
      <c r="L17" s="70" t="s">
        <v>6</v>
      </c>
      <c r="M17" s="71"/>
      <c r="N17" s="20"/>
      <c r="O17" s="75"/>
      <c r="P17" s="77"/>
      <c r="Q17" s="78"/>
      <c r="R17" s="78"/>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72">
        <f t="shared" si="1"/>
        <v>0</v>
      </c>
      <c r="BB17" s="73">
        <f t="shared" si="2"/>
        <v>0</v>
      </c>
      <c r="BC17" s="63" t="str">
        <f t="shared" si="3"/>
        <v>INR Zero Only</v>
      </c>
      <c r="IE17" s="24"/>
      <c r="IF17" s="24"/>
      <c r="IG17" s="24"/>
      <c r="IH17" s="24"/>
      <c r="II17" s="24"/>
    </row>
    <row r="18" spans="1:243" s="23" customFormat="1" ht="47.25" customHeight="1">
      <c r="A18" s="33">
        <v>1.05</v>
      </c>
      <c r="B18" s="81" t="s">
        <v>72</v>
      </c>
      <c r="C18" s="79" t="s">
        <v>30</v>
      </c>
      <c r="D18" s="64">
        <v>2</v>
      </c>
      <c r="E18" s="65" t="s">
        <v>50</v>
      </c>
      <c r="F18" s="64">
        <v>0</v>
      </c>
      <c r="G18" s="66"/>
      <c r="H18" s="67"/>
      <c r="I18" s="68" t="s">
        <v>28</v>
      </c>
      <c r="J18" s="69">
        <f t="shared" si="0"/>
        <v>1</v>
      </c>
      <c r="K18" s="70" t="s">
        <v>35</v>
      </c>
      <c r="L18" s="70" t="s">
        <v>6</v>
      </c>
      <c r="M18" s="71"/>
      <c r="N18" s="20"/>
      <c r="O18" s="75"/>
      <c r="P18" s="77"/>
      <c r="Q18" s="78"/>
      <c r="R18" s="78"/>
      <c r="S18" s="22"/>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72">
        <f t="shared" si="1"/>
        <v>0</v>
      </c>
      <c r="BB18" s="73">
        <f t="shared" si="2"/>
        <v>0</v>
      </c>
      <c r="BC18" s="63" t="str">
        <f t="shared" si="3"/>
        <v>INR Zero Only</v>
      </c>
      <c r="IE18" s="24"/>
      <c r="IF18" s="24"/>
      <c r="IG18" s="24"/>
      <c r="IH18" s="24"/>
      <c r="II18" s="24"/>
    </row>
    <row r="19" spans="1:243" s="23" customFormat="1" ht="47.25" customHeight="1">
      <c r="A19" s="33">
        <v>1.06</v>
      </c>
      <c r="B19" s="81" t="s">
        <v>73</v>
      </c>
      <c r="C19" s="79" t="s">
        <v>58</v>
      </c>
      <c r="D19" s="64">
        <v>2</v>
      </c>
      <c r="E19" s="65" t="s">
        <v>50</v>
      </c>
      <c r="F19" s="64">
        <v>0</v>
      </c>
      <c r="G19" s="66"/>
      <c r="H19" s="67"/>
      <c r="I19" s="68" t="s">
        <v>28</v>
      </c>
      <c r="J19" s="69">
        <f t="shared" si="0"/>
        <v>1</v>
      </c>
      <c r="K19" s="70" t="s">
        <v>35</v>
      </c>
      <c r="L19" s="70" t="s">
        <v>6</v>
      </c>
      <c r="M19" s="71"/>
      <c r="N19" s="20"/>
      <c r="O19" s="75"/>
      <c r="P19" s="77"/>
      <c r="Q19" s="78"/>
      <c r="R19" s="78"/>
      <c r="S19" s="22"/>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72">
        <f t="shared" si="1"/>
        <v>0</v>
      </c>
      <c r="BB19" s="73">
        <f t="shared" si="2"/>
        <v>0</v>
      </c>
      <c r="BC19" s="63" t="str">
        <f t="shared" si="3"/>
        <v>INR Zero Only</v>
      </c>
      <c r="IE19" s="24"/>
      <c r="IF19" s="24"/>
      <c r="IG19" s="24"/>
      <c r="IH19" s="24"/>
      <c r="II19" s="24"/>
    </row>
    <row r="20" spans="1:243" s="23" customFormat="1" ht="47.25" customHeight="1">
      <c r="A20" s="33">
        <v>1.07</v>
      </c>
      <c r="B20" s="81" t="s">
        <v>74</v>
      </c>
      <c r="C20" s="79" t="s">
        <v>59</v>
      </c>
      <c r="D20" s="64">
        <v>4</v>
      </c>
      <c r="E20" s="65" t="s">
        <v>50</v>
      </c>
      <c r="F20" s="64">
        <v>0</v>
      </c>
      <c r="G20" s="66"/>
      <c r="H20" s="67"/>
      <c r="I20" s="68" t="s">
        <v>28</v>
      </c>
      <c r="J20" s="69">
        <f t="shared" si="0"/>
        <v>1</v>
      </c>
      <c r="K20" s="70" t="s">
        <v>35</v>
      </c>
      <c r="L20" s="70" t="s">
        <v>6</v>
      </c>
      <c r="M20" s="71"/>
      <c r="N20" s="20"/>
      <c r="O20" s="75"/>
      <c r="P20" s="77"/>
      <c r="Q20" s="78"/>
      <c r="R20" s="78"/>
      <c r="S20" s="22"/>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72">
        <f t="shared" si="1"/>
        <v>0</v>
      </c>
      <c r="BB20" s="73">
        <f t="shared" si="2"/>
        <v>0</v>
      </c>
      <c r="BC20" s="63" t="str">
        <f t="shared" si="3"/>
        <v>INR Zero Only</v>
      </c>
      <c r="IE20" s="24"/>
      <c r="IF20" s="24"/>
      <c r="IG20" s="24"/>
      <c r="IH20" s="24"/>
      <c r="II20" s="24"/>
    </row>
    <row r="21" spans="1:243" s="23" customFormat="1" ht="47.25" customHeight="1">
      <c r="A21" s="33">
        <v>1.08</v>
      </c>
      <c r="B21" s="81" t="s">
        <v>75</v>
      </c>
      <c r="C21" s="79" t="s">
        <v>60</v>
      </c>
      <c r="D21" s="64">
        <v>2</v>
      </c>
      <c r="E21" s="65" t="s">
        <v>50</v>
      </c>
      <c r="F21" s="64">
        <v>0</v>
      </c>
      <c r="G21" s="66"/>
      <c r="H21" s="67"/>
      <c r="I21" s="68" t="s">
        <v>28</v>
      </c>
      <c r="J21" s="69">
        <f t="shared" si="0"/>
        <v>1</v>
      </c>
      <c r="K21" s="70" t="s">
        <v>35</v>
      </c>
      <c r="L21" s="70" t="s">
        <v>6</v>
      </c>
      <c r="M21" s="71"/>
      <c r="N21" s="20"/>
      <c r="O21" s="75"/>
      <c r="P21" s="77"/>
      <c r="Q21" s="78"/>
      <c r="R21" s="78"/>
      <c r="S21" s="22"/>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72">
        <f t="shared" si="1"/>
        <v>0</v>
      </c>
      <c r="BB21" s="73">
        <f t="shared" si="2"/>
        <v>0</v>
      </c>
      <c r="BC21" s="63" t="str">
        <f t="shared" si="3"/>
        <v>INR Zero Only</v>
      </c>
      <c r="IE21" s="24"/>
      <c r="IF21" s="24"/>
      <c r="IG21" s="24"/>
      <c r="IH21" s="24"/>
      <c r="II21" s="24"/>
    </row>
    <row r="22" spans="1:243" s="23" customFormat="1" ht="47.25" customHeight="1">
      <c r="A22" s="33">
        <v>1.09</v>
      </c>
      <c r="B22" s="81" t="s">
        <v>76</v>
      </c>
      <c r="C22" s="79" t="s">
        <v>61</v>
      </c>
      <c r="D22" s="64">
        <v>2</v>
      </c>
      <c r="E22" s="65" t="s">
        <v>50</v>
      </c>
      <c r="F22" s="64">
        <v>0</v>
      </c>
      <c r="G22" s="66"/>
      <c r="H22" s="67"/>
      <c r="I22" s="68" t="s">
        <v>28</v>
      </c>
      <c r="J22" s="69">
        <f t="shared" si="0"/>
        <v>1</v>
      </c>
      <c r="K22" s="70" t="s">
        <v>35</v>
      </c>
      <c r="L22" s="70" t="s">
        <v>6</v>
      </c>
      <c r="M22" s="71"/>
      <c r="N22" s="20"/>
      <c r="O22" s="75"/>
      <c r="P22" s="77"/>
      <c r="Q22" s="78"/>
      <c r="R22" s="78"/>
      <c r="S22" s="22"/>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72">
        <f t="shared" si="1"/>
        <v>0</v>
      </c>
      <c r="BB22" s="73">
        <f t="shared" si="2"/>
        <v>0</v>
      </c>
      <c r="BC22" s="63" t="str">
        <f t="shared" si="3"/>
        <v>INR Zero Only</v>
      </c>
      <c r="IE22" s="24"/>
      <c r="IF22" s="24"/>
      <c r="IG22" s="24"/>
      <c r="IH22" s="24"/>
      <c r="II22" s="24"/>
    </row>
    <row r="23" spans="1:243" s="23" customFormat="1" ht="47.25" customHeight="1">
      <c r="A23" s="33">
        <v>1.1</v>
      </c>
      <c r="B23" s="81" t="s">
        <v>77</v>
      </c>
      <c r="C23" s="79" t="s">
        <v>62</v>
      </c>
      <c r="D23" s="64">
        <v>2</v>
      </c>
      <c r="E23" s="65" t="s">
        <v>50</v>
      </c>
      <c r="F23" s="64">
        <v>0</v>
      </c>
      <c r="G23" s="66"/>
      <c r="H23" s="67"/>
      <c r="I23" s="68" t="s">
        <v>28</v>
      </c>
      <c r="J23" s="69">
        <f t="shared" si="0"/>
        <v>1</v>
      </c>
      <c r="K23" s="70" t="s">
        <v>35</v>
      </c>
      <c r="L23" s="70" t="s">
        <v>6</v>
      </c>
      <c r="M23" s="71"/>
      <c r="N23" s="20"/>
      <c r="O23" s="75"/>
      <c r="P23" s="77"/>
      <c r="Q23" s="78"/>
      <c r="R23" s="78"/>
      <c r="S23" s="22"/>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72">
        <f t="shared" si="1"/>
        <v>0</v>
      </c>
      <c r="BB23" s="73">
        <f t="shared" si="2"/>
        <v>0</v>
      </c>
      <c r="BC23" s="63" t="str">
        <f t="shared" si="3"/>
        <v>INR Zero Only</v>
      </c>
      <c r="IE23" s="24"/>
      <c r="IF23" s="24"/>
      <c r="IG23" s="24"/>
      <c r="IH23" s="24"/>
      <c r="II23" s="24"/>
    </row>
    <row r="24" spans="1:243" s="23" customFormat="1" ht="47.25" customHeight="1">
      <c r="A24" s="33">
        <v>1.11</v>
      </c>
      <c r="B24" s="81" t="s">
        <v>78</v>
      </c>
      <c r="C24" s="79" t="s">
        <v>63</v>
      </c>
      <c r="D24" s="64">
        <v>1</v>
      </c>
      <c r="E24" s="65" t="s">
        <v>50</v>
      </c>
      <c r="F24" s="64">
        <v>0</v>
      </c>
      <c r="G24" s="66"/>
      <c r="H24" s="67"/>
      <c r="I24" s="68" t="s">
        <v>28</v>
      </c>
      <c r="J24" s="69">
        <f t="shared" si="0"/>
        <v>1</v>
      </c>
      <c r="K24" s="70" t="s">
        <v>35</v>
      </c>
      <c r="L24" s="70" t="s">
        <v>6</v>
      </c>
      <c r="M24" s="71"/>
      <c r="N24" s="20"/>
      <c r="O24" s="75"/>
      <c r="P24" s="77"/>
      <c r="Q24" s="78"/>
      <c r="R24" s="78"/>
      <c r="S24" s="22"/>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72">
        <f t="shared" si="1"/>
        <v>0</v>
      </c>
      <c r="BB24" s="73">
        <f t="shared" si="2"/>
        <v>0</v>
      </c>
      <c r="BC24" s="63" t="str">
        <f t="shared" si="3"/>
        <v>INR Zero Only</v>
      </c>
      <c r="IE24" s="24"/>
      <c r="IF24" s="24"/>
      <c r="IG24" s="24"/>
      <c r="IH24" s="24"/>
      <c r="II24" s="24"/>
    </row>
    <row r="25" spans="1:243" s="23" customFormat="1" ht="47.25" customHeight="1">
      <c r="A25" s="33">
        <v>1.12</v>
      </c>
      <c r="B25" s="81" t="s">
        <v>79</v>
      </c>
      <c r="C25" s="79" t="s">
        <v>64</v>
      </c>
      <c r="D25" s="64">
        <v>1</v>
      </c>
      <c r="E25" s="65" t="s">
        <v>50</v>
      </c>
      <c r="F25" s="64">
        <v>0</v>
      </c>
      <c r="G25" s="66"/>
      <c r="H25" s="67"/>
      <c r="I25" s="68" t="s">
        <v>28</v>
      </c>
      <c r="J25" s="69">
        <f t="shared" si="0"/>
        <v>1</v>
      </c>
      <c r="K25" s="70" t="s">
        <v>35</v>
      </c>
      <c r="L25" s="70" t="s">
        <v>6</v>
      </c>
      <c r="M25" s="71"/>
      <c r="N25" s="20"/>
      <c r="O25" s="75"/>
      <c r="P25" s="77"/>
      <c r="Q25" s="78"/>
      <c r="R25" s="78"/>
      <c r="S25" s="22"/>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72">
        <f t="shared" si="1"/>
        <v>0</v>
      </c>
      <c r="BB25" s="73">
        <f t="shared" si="2"/>
        <v>0</v>
      </c>
      <c r="BC25" s="63" t="str">
        <f t="shared" si="3"/>
        <v>INR Zero Only</v>
      </c>
      <c r="IE25" s="24"/>
      <c r="IF25" s="24"/>
      <c r="IG25" s="24"/>
      <c r="IH25" s="24"/>
      <c r="II25" s="24"/>
    </row>
    <row r="26" spans="1:243" s="23" customFormat="1" ht="47.25" customHeight="1">
      <c r="A26" s="33">
        <v>1.13</v>
      </c>
      <c r="B26" s="81" t="s">
        <v>80</v>
      </c>
      <c r="C26" s="79" t="s">
        <v>65</v>
      </c>
      <c r="D26" s="64">
        <v>1</v>
      </c>
      <c r="E26" s="65" t="s">
        <v>50</v>
      </c>
      <c r="F26" s="64">
        <v>0</v>
      </c>
      <c r="G26" s="66"/>
      <c r="H26" s="67"/>
      <c r="I26" s="68" t="s">
        <v>28</v>
      </c>
      <c r="J26" s="69">
        <f t="shared" si="0"/>
        <v>1</v>
      </c>
      <c r="K26" s="70" t="s">
        <v>35</v>
      </c>
      <c r="L26" s="70" t="s">
        <v>6</v>
      </c>
      <c r="M26" s="71"/>
      <c r="N26" s="20"/>
      <c r="O26" s="75"/>
      <c r="P26" s="77"/>
      <c r="Q26" s="78"/>
      <c r="R26" s="78"/>
      <c r="S26" s="22"/>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72">
        <f t="shared" si="1"/>
        <v>0</v>
      </c>
      <c r="BB26" s="73">
        <f t="shared" si="2"/>
        <v>0</v>
      </c>
      <c r="BC26" s="63" t="str">
        <f t="shared" si="3"/>
        <v>INR Zero Only</v>
      </c>
      <c r="IE26" s="24"/>
      <c r="IF26" s="24"/>
      <c r="IG26" s="24"/>
      <c r="IH26" s="24"/>
      <c r="II26" s="24"/>
    </row>
    <row r="27" spans="1:243" s="23" customFormat="1" ht="47.25" customHeight="1">
      <c r="A27" s="33">
        <v>1.14</v>
      </c>
      <c r="B27" s="81" t="s">
        <v>81</v>
      </c>
      <c r="C27" s="79" t="s">
        <v>66</v>
      </c>
      <c r="D27" s="64">
        <v>13</v>
      </c>
      <c r="E27" s="65" t="s">
        <v>67</v>
      </c>
      <c r="F27" s="64">
        <v>0</v>
      </c>
      <c r="G27" s="66"/>
      <c r="H27" s="67"/>
      <c r="I27" s="68" t="s">
        <v>28</v>
      </c>
      <c r="J27" s="69">
        <f t="shared" si="0"/>
        <v>1</v>
      </c>
      <c r="K27" s="70" t="s">
        <v>35</v>
      </c>
      <c r="L27" s="70" t="s">
        <v>6</v>
      </c>
      <c r="M27" s="71"/>
      <c r="N27" s="20"/>
      <c r="O27" s="75"/>
      <c r="P27" s="77"/>
      <c r="Q27" s="78"/>
      <c r="R27" s="78"/>
      <c r="S27" s="22"/>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72">
        <f t="shared" si="1"/>
        <v>0</v>
      </c>
      <c r="BB27" s="73">
        <f t="shared" si="2"/>
        <v>0</v>
      </c>
      <c r="BC27" s="63" t="str">
        <f t="shared" si="3"/>
        <v>INR Zero Only</v>
      </c>
      <c r="IE27" s="24"/>
      <c r="IF27" s="24"/>
      <c r="IG27" s="24"/>
      <c r="IH27" s="24"/>
      <c r="II27" s="24"/>
    </row>
    <row r="28" spans="1:243" s="23" customFormat="1" ht="53.25" customHeight="1">
      <c r="A28" s="39" t="s">
        <v>31</v>
      </c>
      <c r="B28" s="40"/>
      <c r="C28" s="41"/>
      <c r="D28" s="42"/>
      <c r="E28" s="42"/>
      <c r="F28" s="42"/>
      <c r="G28" s="42"/>
      <c r="H28" s="43"/>
      <c r="I28" s="43"/>
      <c r="J28" s="43"/>
      <c r="K28" s="43"/>
      <c r="L28" s="44"/>
      <c r="P28" s="74"/>
      <c r="Q28" s="74"/>
      <c r="R28" s="74"/>
      <c r="BA28" s="62">
        <f>SUM(BA13:BA27)</f>
        <v>0</v>
      </c>
      <c r="BB28" s="62">
        <f>SUM(BB13:BB27)</f>
        <v>0</v>
      </c>
      <c r="BC28" s="38" t="str">
        <f>SpellNumber($E$2,BB28)</f>
        <v>INR Zero Only</v>
      </c>
      <c r="IE28" s="24">
        <v>4</v>
      </c>
      <c r="IF28" s="24" t="s">
        <v>29</v>
      </c>
      <c r="IG28" s="24" t="s">
        <v>30</v>
      </c>
      <c r="IH28" s="24">
        <v>10</v>
      </c>
      <c r="II28" s="24" t="s">
        <v>27</v>
      </c>
    </row>
    <row r="29" spans="1:243" s="27" customFormat="1" ht="54.75" customHeight="1" hidden="1">
      <c r="A29" s="40" t="s">
        <v>37</v>
      </c>
      <c r="B29" s="45"/>
      <c r="C29" s="25"/>
      <c r="D29" s="46"/>
      <c r="E29" s="47" t="s">
        <v>32</v>
      </c>
      <c r="F29" s="60"/>
      <c r="G29" s="48"/>
      <c r="H29" s="26"/>
      <c r="I29" s="26"/>
      <c r="J29" s="26"/>
      <c r="K29" s="49"/>
      <c r="L29" s="50"/>
      <c r="M29" s="51" t="s">
        <v>33</v>
      </c>
      <c r="O29" s="23"/>
      <c r="P29" s="23"/>
      <c r="Q29" s="23"/>
      <c r="R29" s="23"/>
      <c r="S29" s="23"/>
      <c r="BA29" s="61">
        <f>IF(ISBLANK(F29),0,IF(E29="Excess (+)",ROUND(BA28+(BA28*F29),2),IF(E29="Less (-)",ROUND(BA28+(BA28*F29*(-1)),2),0)))</f>
        <v>0</v>
      </c>
      <c r="BB29" s="52">
        <f>ROUND(BA29,0)</f>
        <v>0</v>
      </c>
      <c r="BC29" s="53" t="str">
        <f>SpellNumber(L29,BB29)</f>
        <v> Zero Only</v>
      </c>
      <c r="IE29" s="28"/>
      <c r="IF29" s="28"/>
      <c r="IG29" s="28"/>
      <c r="IH29" s="28"/>
      <c r="II29" s="28"/>
    </row>
    <row r="30" spans="1:243" s="27" customFormat="1" ht="51" customHeight="1">
      <c r="A30" s="39" t="s">
        <v>36</v>
      </c>
      <c r="B30" s="39"/>
      <c r="C30" s="85" t="str">
        <f>SpellNumber($E$2,BB28)</f>
        <v>INR Zero Only</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7"/>
      <c r="IE30" s="28"/>
      <c r="IF30" s="28"/>
      <c r="IG30" s="28"/>
      <c r="IH30" s="28"/>
      <c r="II30" s="28"/>
    </row>
    <row r="31" spans="3:243" s="12" customFormat="1" ht="15">
      <c r="C31" s="29"/>
      <c r="D31" s="29"/>
      <c r="E31" s="29"/>
      <c r="F31" s="29"/>
      <c r="G31" s="29"/>
      <c r="H31" s="29"/>
      <c r="I31" s="29"/>
      <c r="J31" s="29"/>
      <c r="K31" s="29"/>
      <c r="L31" s="29"/>
      <c r="M31" s="29"/>
      <c r="O31" s="29"/>
      <c r="BA31" s="29"/>
      <c r="BC31" s="29"/>
      <c r="IE31" s="13"/>
      <c r="IF31" s="13"/>
      <c r="IG31" s="13"/>
      <c r="IH31" s="13"/>
      <c r="II31" s="13"/>
    </row>
  </sheetData>
  <sheetProtection password="C779" sheet="1" selectLockedCells="1"/>
  <mergeCells count="8">
    <mergeCell ref="A9:BC9"/>
    <mergeCell ref="C30:BC30"/>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9">
      <formula1>IF(ISBLANK(F29),$A$3:$C$3,$B$3:$C$3)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9">
      <formula1>IF(E29&lt;&gt;"Select",0,-1)</formula1>
      <formula2>IF(E29&lt;&gt;"Select",99.99,-1)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 Option C1, Option D1"</formula1>
    </dataValidation>
    <dataValidation type="list" allowBlank="1" showInputMessage="1" showErrorMessage="1" sqref="L13 L14 L15 L16 L17 L18 L19 L20 L21 L22 L23 L24 L25 L26 L27">
      <formula1>"INR"</formula1>
    </dataValidation>
    <dataValidation allowBlank="1" showInputMessage="1" showErrorMessage="1" promptTitle="Addition / Deduction" prompt="Please Choose the correct One" sqref="J13:J27"/>
    <dataValidation type="list" showInputMessage="1" showErrorMessage="1" sqref="I13:I27">
      <formula1>"Excess(+), Less(-)"</formula1>
    </dataValidation>
    <dataValidation type="decimal" allowBlank="1" showInputMessage="1" showErrorMessage="1" errorTitle="Invalid Entry" error="Only Numeric Values are allowed. " sqref="A13:A27">
      <formula1>0</formula1>
      <formula2>999999999999999</formula2>
    </dataValidation>
    <dataValidation allowBlank="1" showInputMessage="1" showErrorMessage="1" promptTitle="Itemcode/Make" prompt="Please enter text" sqref="C13:C27"/>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dataValidation type="decimal" allowBlank="1" showInputMessage="1" showErrorMessage="1" promptTitle="Quantity" prompt="Please enter the Quantity for this item. " errorTitle="Invalid Entry" error="Only Numeric Values are allowed. " sqref="F13:F27 D13:D27">
      <formula1>0</formula1>
      <formula2>999999999999999</formula2>
    </dataValidation>
    <dataValidation type="list" allowBlank="1" showInputMessage="1" showErrorMessage="1" sqref="K13:K27">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7">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hyperlinks>
    <hyperlink ref="B14" r:id="rId1" tooltip="ITEM NAME : MAINTENANCE KIT CLD I60 VACCUM PUMP, BUDGET HEAD : " display="javascript:__doPostBack('ctl00$ContentPlaceHolder1$tbContnr$tbIndentDetails$gvItems$ctl02$Item_Name','')"/>
    <hyperlink ref="B15" r:id="rId2" tooltip="ITEM NAME : THERMAL TRIP ( MAGNOS 106 ), BUDGET HEAD : " display="javascript:__doPostBack('ctl00$ContentPlaceHolder1$tbContnr$tbIndentDetails$gvItems$ctl03$Item_Name','')"/>
    <hyperlink ref="B16" r:id="rId3" tooltip="ITEM NAME : MAINTENANACE KIT ANNUAL HEATED FID 160, BUDGET HEAD : " display="javascript:__doPostBack('ctl00$ContentPlaceHolder1$tbContnr$tbIndentDetails$gvItems$ctl04$Item_Name','')"/>
    <hyperlink ref="B17" r:id="rId4" tooltip="ITEM NAME : MAINTENANACE KIT HEATED CLD 160 ANNUAL, BUDGET HEAD : " display="javascript:__doPostBack('ctl00$ContentPlaceHolder1$tbContnr$tbIndentDetails$gvItems$ctl05$Item_Name','')"/>
    <hyperlink ref="B18" r:id="rId5" tooltip="ITEM NAME : CONVERTER FILLING FID 160 (METHAN)-KIT, BUDGET HEAD : " display="javascript:__doPostBack('ctl00$ContentPlaceHolder1$tbContnr$tbIndentDetails$gvItems$ctl06$Item_Name','')"/>
    <hyperlink ref="B19" r:id="rId6" tooltip="ITEM NAME : CONVERTER CLD FILLING SET HIGH, BUDGET HEAD : " display="javascript:__doPostBack('ctl00$ContentPlaceHolder1$tbContnr$tbIndentDetails$gvItems$ctl07$Item_Name','')"/>
    <hyperlink ref="B20" r:id="rId7" tooltip="ITEM NAME : MAINTENANCE KIT AMA 160 PUMP SAMPLE/BYP, BUDGET HEAD : " display="javascript:__doPostBack('ctl00$ContentPlaceHolder1$tbContnr$tbIndentDetails$gvItems$ctl08$Item_Name','')"/>
    <hyperlink ref="B21" r:id="rId8" tooltip="ITEM NAME : MAIN. KIT FID 160 HEATED ASF PUMP, BUDGET HEAD : " display="javascript:__doPostBack('ctl00$ContentPlaceHolder1$tbContnr$tbIndentDetails$gvItems$ctl09$Item_Name','')"/>
    <hyperlink ref="B22" r:id="rId9" tooltip="ITEM NAME : MAIN. KIT 12 MONTHS PREFILTER GO1, BUDGET HEAD : " display="javascript:__doPostBack('ctl00$ContentPlaceHolder1$tbContnr$tbIndentDetails$gvItems$ctl10$Item_Name','')"/>
    <hyperlink ref="B23" r:id="rId10" tooltip="ITEM NAME : MAINTENANACE KIT ANNUAL RAW STREAM, BUDGET HEAD : " display="javascript:__doPostBack('ctl00$ContentPlaceHolder1$tbContnr$tbIndentDetails$gvItems$ctl11$Item_Name','')"/>
    <hyperlink ref="B24" r:id="rId11" tooltip="ITEM NAME : MAINTENANACE KIT ANNUAL AMA 160/SESAM EGR, BUDGET HEAD : " display="javascript:__doPostBack('ctl00$ContentPlaceHolder1$tbContnr$tbIndentDetails$gvItems$ctl12$Item_Name','')"/>
    <hyperlink ref="B25" r:id="rId12" tooltip="ITEM NAME : MAINTENANACE KIT ANNUAL AMA 160 PUMP EGR/TRACER, BUDGET HEAD : " display="javascript:__doPostBack('ctl00$ContentPlaceHolder1$tbContnr$tbIndentDetails$gvItems$ctl13$Item_Name','')"/>
    <hyperlink ref="B26" r:id="rId13" tooltip="ITEM NAME : PRESSURE SENSOR 0.2BAR DIFF PRESSURE, BUDGET HEAD : " display="javascript:__doPostBack('ctl00$ContentPlaceHolder1$tbContnr$tbIndentDetails$gvItems$ctl14$Item_Name','')"/>
    <hyperlink ref="B27" r:id="rId14" tooltip="ITEM NAME : SERVICE ENGINEER VISIT CHARGE PER MAN DAY, BUDGET HEAD : " display="javascript:__doPostBack('ctl00$ContentPlaceHolder1$tbContnr$tbIndentDetails$gvItems$ctl15$Item_Name','')"/>
  </hyperlinks>
  <printOptions/>
  <pageMargins left="0.35433070866141736" right="0.2362204724409449" top="0.7480314960629921" bottom="0.4330708661417323" header="0.31496062992125984" footer="0.31496062992125984"/>
  <pageSetup horizontalDpi="600" verticalDpi="600" orientation="landscape" paperSize="9" scale="40" r:id="rId18"/>
  <colBreaks count="1" manualBreakCount="1">
    <brk id="55" max="65535" man="1"/>
  </colBreaks>
  <drawing r:id="rId17"/>
  <legacyDrawing r:id="rId16"/>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2022-11-29T07:03:09Z</cp:lastPrinted>
  <dcterms:created xsi:type="dcterms:W3CDTF">2009-01-30T06:42:42Z</dcterms:created>
  <dcterms:modified xsi:type="dcterms:W3CDTF">2022-11-29T07:08:25Z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